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tables/table1.xml" ContentType="application/vnd.openxmlformats-officedocument.spreadsheetml.table+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rips" sheetId="1" r:id="rId1"/>
    <sheet name="Summary" sheetId="2" r:id="rId2"/>
    <sheet name="Read me" sheetId="3" r:id="rId3"/>
  </sheets>
  <calcPr calcId="0" fullCalcOnLoad="1"/>
</workbook>
</file>

<file path=xl/styles.xml><?xml version="1.0" encoding="utf-8"?>
<styleSheet xmlns="http://schemas.openxmlformats.org/spreadsheetml/2006/main">
  <numFmts count="3">
    <numFmt numFmtId="164" formatCode="0.###"/>
    <numFmt numFmtId="165" formatCode="#,##0.###"/>
    <numFmt numFmtId="166" formatCode="mmmm"/>
  </numFmts>
  <fonts count="3">
    <font>
      <sz val="11"/>
      <name val="Calibri"/>
      <family val="2"/>
    </font>
    <font>
      <b/>
      <sz val="11"/>
      <name val="Calibri"/>
      <family val="2"/>
    </font>
    <font>
      <b/>
      <sz val="14"/>
      <name val="Calibri"/>
      <family val="2"/>
    </font>
  </fonts>
  <fills count="3">
    <fill>
      <patternFill patternType="none"/>
    </fill>
    <fill>
      <patternFill patternType="gray125"/>
    </fill>
    <fill>
      <patternFill patternType="solid">
        <fgColor rgb="FFEDF4F3"/>
        <bgColor indexed="64"/>
      </patternFill>
    </fill>
  </fills>
  <borders count="2">
    <border>
      <left/>
      <right/>
      <top/>
      <bottom/>
      <diagonal/>
    </border>
    <border>
      <left style="thin">
        <color rgb="FFB7C7CA"/>
      </left>
      <right style="thin">
        <color rgb="FFB7C7CA"/>
      </right>
      <top style="thin">
        <color rgb="FFB7C7CA"/>
      </top>
      <bottom style="thin">
        <color rgb="FFB7C7CA"/>
      </bottom>
      <diagonal/>
    </border>
  </borders>
  <cellStyleXfs count="1">
    <xf numFmtId="0" fontId="0" fillId="0" borderId="0"/>
  </cellStyleXfs>
  <cellXfs count="9">
    <xf numFmtId="0" fontId="0" fillId="0" borderId="0" xfId="0"/>
    <xf numFmtId="0" fontId="1" fillId="2" borderId="1" xfId="0" applyFont="1" applyFill="1" applyBorder="1" applyAlignment="1">
      <alignment vertical="center"/>
    </xf>
    <xf numFmtId="14" fontId="0" fillId="0" borderId="0" xfId="0" applyNumberFormat="1"/>
    <xf numFmtId="165" fontId="0" fillId="0" borderId="0" xfId="0" applyNumberFormat="1"/>
    <xf numFmtId="164" fontId="0" fillId="0" borderId="0" xfId="0" applyNumberFormat="1"/>
    <xf numFmtId="4" fontId="0" fillId="0" borderId="0" xfId="0" applyNumberFormat="1"/>
    <xf numFmtId="0" fontId="1" fillId="0" borderId="0" xfId="0" applyFont="1"/>
    <xf numFmtId="166" fontId="0" fillId="0" borderId="0" xfId="0" applyNumberFormat="1"/>
    <xf numFmtId="0" fontId="2" fillId="0" borderId="0" xfId="0" applyFont="1"/>
  </cellXfs>
  <cellStyles count="1">
    <cellStyle name="Normal" xfId="0" builtinId="0"/>
  </cellStyles>
  <tableStyles count="0" defaultTableStyle="TableStyleLight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F201"/>
  <sheetViews>
    <sheetView workbookViewId="0"/>
  </sheetViews>
  <sheetFormatPr defaultRowHeight="15"/>
  <cols>
    <col min="1" max="1" width="12" customWidth="1"/>
    <col min="2" max="2" width="11" customWidth="1"/>
    <col min="3" max="3" width="9" customWidth="1"/>
    <col min="4" max="4" width="34" customWidth="1"/>
    <col min="5" max="5" width="26" customWidth="1"/>
    <col min="6" max="6" width="12" customWidth="1"/>
  </cols>
  <sheetData>
    <row r="1">
      <c r="A1" s="1" t="inlineStr">
        <is>
          <t>Date</t>
        </is>
      </c>
      <c r="B1" s="1" t="inlineStr">
        <is>
          <t>Category</t>
        </is>
      </c>
      <c r="C1" s="1" t="inlineStr">
        <is>
          <t>Miles</t>
        </is>
      </c>
      <c r="D1" s="1" t="inlineStr">
        <is>
          <t>Route / purpose</t>
        </is>
      </c>
      <c r="E1" s="1" t="inlineStr">
        <is>
          <t>Notes</t>
        </is>
      </c>
      <c r="F1" s="1" t="inlineStr">
        <is>
          <t>Amount</t>
        </is>
      </c>
    </row>
    <row r="2">
      <c r="A2" s="2"/>
      <c r="B2" s="0"/>
      <c r="C2" s="3"/>
      <c r="D2" s="0"/>
      <c r="E2" s="0"/>
      <c r="F2" s="5">
        <f>IF(COUNT(A2,C2)&lt;2,"",IF(UPPER(B2)="B",ROUND(C2*IF($A2&gt;=Summary!$B$11,Summary!$B$10,Summary!$B$9),2),0))</f>
      </c>
    </row>
    <row r="3">
      <c r="A3" s="2"/>
      <c r="B3" s="0"/>
      <c r="C3" s="3"/>
      <c r="D3" s="0"/>
      <c r="E3" s="0"/>
      <c r="F3" s="5">
        <f>IF(COUNT(A3,C3)&lt;2,"",IF(UPPER(B3)="B",ROUND(C3*IF($A3&gt;=Summary!$B$11,Summary!$B$10,Summary!$B$9),2),0))</f>
      </c>
    </row>
    <row r="4">
      <c r="A4" s="2"/>
      <c r="B4" s="0"/>
      <c r="C4" s="3"/>
      <c r="D4" s="0"/>
      <c r="E4" s="0"/>
      <c r="F4" s="5">
        <f>IF(COUNT(A4,C4)&lt;2,"",IF(UPPER(B4)="B",ROUND(C4*IF($A4&gt;=Summary!$B$11,Summary!$B$10,Summary!$B$9),2),0))</f>
      </c>
    </row>
    <row r="5">
      <c r="A5" s="2"/>
      <c r="B5" s="0"/>
      <c r="C5" s="3"/>
      <c r="D5" s="0"/>
      <c r="E5" s="0"/>
      <c r="F5" s="5">
        <f>IF(COUNT(A5,C5)&lt;2,"",IF(UPPER(B5)="B",ROUND(C5*IF($A5&gt;=Summary!$B$11,Summary!$B$10,Summary!$B$9),2),0))</f>
      </c>
    </row>
    <row r="6">
      <c r="A6" s="2"/>
      <c r="B6" s="0"/>
      <c r="C6" s="3"/>
      <c r="D6" s="0"/>
      <c r="E6" s="0"/>
      <c r="F6" s="5">
        <f>IF(COUNT(A6,C6)&lt;2,"",IF(UPPER(B6)="B",ROUND(C6*IF($A6&gt;=Summary!$B$11,Summary!$B$10,Summary!$B$9),2),0))</f>
      </c>
    </row>
    <row r="7">
      <c r="A7" s="2"/>
      <c r="B7" s="0"/>
      <c r="C7" s="3"/>
      <c r="D7" s="0"/>
      <c r="E7" s="0"/>
      <c r="F7" s="5">
        <f>IF(COUNT(A7,C7)&lt;2,"",IF(UPPER(B7)="B",ROUND(C7*IF($A7&gt;=Summary!$B$11,Summary!$B$10,Summary!$B$9),2),0))</f>
      </c>
    </row>
    <row r="8">
      <c r="A8" s="2"/>
      <c r="B8" s="0"/>
      <c r="C8" s="3"/>
      <c r="D8" s="0"/>
      <c r="E8" s="0"/>
      <c r="F8" s="5">
        <f>IF(COUNT(A8,C8)&lt;2,"",IF(UPPER(B8)="B",ROUND(C8*IF($A8&gt;=Summary!$B$11,Summary!$B$10,Summary!$B$9),2),0))</f>
      </c>
    </row>
    <row r="9">
      <c r="A9" s="2"/>
      <c r="B9" s="0"/>
      <c r="C9" s="3"/>
      <c r="D9" s="0"/>
      <c r="E9" s="0"/>
      <c r="F9" s="5">
        <f>IF(COUNT(A9,C9)&lt;2,"",IF(UPPER(B9)="B",ROUND(C9*IF($A9&gt;=Summary!$B$11,Summary!$B$10,Summary!$B$9),2),0))</f>
      </c>
    </row>
    <row r="10">
      <c r="A10" s="2"/>
      <c r="B10" s="0"/>
      <c r="C10" s="3"/>
      <c r="D10" s="0"/>
      <c r="E10" s="0"/>
      <c r="F10" s="5">
        <f>IF(COUNT(A10,C10)&lt;2,"",IF(UPPER(B10)="B",ROUND(C10*IF($A10&gt;=Summary!$B$11,Summary!$B$10,Summary!$B$9),2),0))</f>
      </c>
    </row>
    <row r="11">
      <c r="A11" s="2"/>
      <c r="B11" s="0"/>
      <c r="C11" s="3"/>
      <c r="D11" s="0"/>
      <c r="E11" s="0"/>
      <c r="F11" s="5">
        <f>IF(COUNT(A11,C11)&lt;2,"",IF(UPPER(B11)="B",ROUND(C11*IF($A11&gt;=Summary!$B$11,Summary!$B$10,Summary!$B$9),2),0))</f>
      </c>
    </row>
    <row r="12">
      <c r="A12" s="2"/>
      <c r="B12" s="0"/>
      <c r="C12" s="3"/>
      <c r="D12" s="0"/>
      <c r="E12" s="0"/>
      <c r="F12" s="5">
        <f>IF(COUNT(A12,C12)&lt;2,"",IF(UPPER(B12)="B",ROUND(C12*IF($A12&gt;=Summary!$B$11,Summary!$B$10,Summary!$B$9),2),0))</f>
      </c>
    </row>
    <row r="13">
      <c r="A13" s="2"/>
      <c r="B13" s="0"/>
      <c r="C13" s="3"/>
      <c r="D13" s="0"/>
      <c r="E13" s="0"/>
      <c r="F13" s="5">
        <f>IF(COUNT(A13,C13)&lt;2,"",IF(UPPER(B13)="B",ROUND(C13*IF($A13&gt;=Summary!$B$11,Summary!$B$10,Summary!$B$9),2),0))</f>
      </c>
    </row>
    <row r="14">
      <c r="A14" s="2"/>
      <c r="B14" s="0"/>
      <c r="C14" s="3"/>
      <c r="D14" s="0"/>
      <c r="E14" s="0"/>
      <c r="F14" s="5">
        <f>IF(COUNT(A14,C14)&lt;2,"",IF(UPPER(B14)="B",ROUND(C14*IF($A14&gt;=Summary!$B$11,Summary!$B$10,Summary!$B$9),2),0))</f>
      </c>
    </row>
    <row r="15">
      <c r="A15" s="2"/>
      <c r="B15" s="0"/>
      <c r="C15" s="3"/>
      <c r="D15" s="0"/>
      <c r="E15" s="0"/>
      <c r="F15" s="5">
        <f>IF(COUNT(A15,C15)&lt;2,"",IF(UPPER(B15)="B",ROUND(C15*IF($A15&gt;=Summary!$B$11,Summary!$B$10,Summary!$B$9),2),0))</f>
      </c>
    </row>
    <row r="16">
      <c r="A16" s="2"/>
      <c r="B16" s="0"/>
      <c r="C16" s="3"/>
      <c r="D16" s="0"/>
      <c r="E16" s="0"/>
      <c r="F16" s="5">
        <f>IF(COUNT(A16,C16)&lt;2,"",IF(UPPER(B16)="B",ROUND(C16*IF($A16&gt;=Summary!$B$11,Summary!$B$10,Summary!$B$9),2),0))</f>
      </c>
    </row>
    <row r="17">
      <c r="A17" s="2"/>
      <c r="B17" s="0"/>
      <c r="C17" s="3"/>
      <c r="D17" s="0"/>
      <c r="E17" s="0"/>
      <c r="F17" s="5">
        <f>IF(COUNT(A17,C17)&lt;2,"",IF(UPPER(B17)="B",ROUND(C17*IF($A17&gt;=Summary!$B$11,Summary!$B$10,Summary!$B$9),2),0))</f>
      </c>
    </row>
    <row r="18">
      <c r="A18" s="2"/>
      <c r="B18" s="0"/>
      <c r="C18" s="3"/>
      <c r="D18" s="0"/>
      <c r="E18" s="0"/>
      <c r="F18" s="5">
        <f>IF(COUNT(A18,C18)&lt;2,"",IF(UPPER(B18)="B",ROUND(C18*IF($A18&gt;=Summary!$B$11,Summary!$B$10,Summary!$B$9),2),0))</f>
      </c>
    </row>
    <row r="19">
      <c r="A19" s="2"/>
      <c r="B19" s="0"/>
      <c r="C19" s="3"/>
      <c r="D19" s="0"/>
      <c r="E19" s="0"/>
      <c r="F19" s="5">
        <f>IF(COUNT(A19,C19)&lt;2,"",IF(UPPER(B19)="B",ROUND(C19*IF($A19&gt;=Summary!$B$11,Summary!$B$10,Summary!$B$9),2),0))</f>
      </c>
    </row>
    <row r="20">
      <c r="A20" s="2"/>
      <c r="B20" s="0"/>
      <c r="C20" s="3"/>
      <c r="D20" s="0"/>
      <c r="E20" s="0"/>
      <c r="F20" s="5">
        <f>IF(COUNT(A20,C20)&lt;2,"",IF(UPPER(B20)="B",ROUND(C20*IF($A20&gt;=Summary!$B$11,Summary!$B$10,Summary!$B$9),2),0))</f>
      </c>
    </row>
    <row r="21">
      <c r="A21" s="2"/>
      <c r="B21" s="0"/>
      <c r="C21" s="3"/>
      <c r="D21" s="0"/>
      <c r="E21" s="0"/>
      <c r="F21" s="5">
        <f>IF(COUNT(A21,C21)&lt;2,"",IF(UPPER(B21)="B",ROUND(C21*IF($A21&gt;=Summary!$B$11,Summary!$B$10,Summary!$B$9),2),0))</f>
      </c>
    </row>
    <row r="22">
      <c r="A22" s="2"/>
      <c r="B22" s="0"/>
      <c r="C22" s="3"/>
      <c r="D22" s="0"/>
      <c r="E22" s="0"/>
      <c r="F22" s="5">
        <f>IF(COUNT(A22,C22)&lt;2,"",IF(UPPER(B22)="B",ROUND(C22*IF($A22&gt;=Summary!$B$11,Summary!$B$10,Summary!$B$9),2),0))</f>
      </c>
    </row>
    <row r="23">
      <c r="A23" s="2"/>
      <c r="B23" s="0"/>
      <c r="C23" s="3"/>
      <c r="D23" s="0"/>
      <c r="E23" s="0"/>
      <c r="F23" s="5">
        <f>IF(COUNT(A23,C23)&lt;2,"",IF(UPPER(B23)="B",ROUND(C23*IF($A23&gt;=Summary!$B$11,Summary!$B$10,Summary!$B$9),2),0))</f>
      </c>
    </row>
    <row r="24">
      <c r="A24" s="2"/>
      <c r="B24" s="0"/>
      <c r="C24" s="3"/>
      <c r="D24" s="0"/>
      <c r="E24" s="0"/>
      <c r="F24" s="5">
        <f>IF(COUNT(A24,C24)&lt;2,"",IF(UPPER(B24)="B",ROUND(C24*IF($A24&gt;=Summary!$B$11,Summary!$B$10,Summary!$B$9),2),0))</f>
      </c>
    </row>
    <row r="25">
      <c r="A25" s="2"/>
      <c r="B25" s="0"/>
      <c r="C25" s="3"/>
      <c r="D25" s="0"/>
      <c r="E25" s="0"/>
      <c r="F25" s="5">
        <f>IF(COUNT(A25,C25)&lt;2,"",IF(UPPER(B25)="B",ROUND(C25*IF($A25&gt;=Summary!$B$11,Summary!$B$10,Summary!$B$9),2),0))</f>
      </c>
    </row>
    <row r="26">
      <c r="A26" s="2"/>
      <c r="B26" s="0"/>
      <c r="C26" s="3"/>
      <c r="D26" s="0"/>
      <c r="E26" s="0"/>
      <c r="F26" s="5">
        <f>IF(COUNT(A26,C26)&lt;2,"",IF(UPPER(B26)="B",ROUND(C26*IF($A26&gt;=Summary!$B$11,Summary!$B$10,Summary!$B$9),2),0))</f>
      </c>
    </row>
    <row r="27">
      <c r="A27" s="2"/>
      <c r="B27" s="0"/>
      <c r="C27" s="3"/>
      <c r="D27" s="0"/>
      <c r="E27" s="0"/>
      <c r="F27" s="5">
        <f>IF(COUNT(A27,C27)&lt;2,"",IF(UPPER(B27)="B",ROUND(C27*IF($A27&gt;=Summary!$B$11,Summary!$B$10,Summary!$B$9),2),0))</f>
      </c>
    </row>
    <row r="28">
      <c r="A28" s="2"/>
      <c r="B28" s="0"/>
      <c r="C28" s="3"/>
      <c r="D28" s="0"/>
      <c r="E28" s="0"/>
      <c r="F28" s="5">
        <f>IF(COUNT(A28,C28)&lt;2,"",IF(UPPER(B28)="B",ROUND(C28*IF($A28&gt;=Summary!$B$11,Summary!$B$10,Summary!$B$9),2),0))</f>
      </c>
    </row>
    <row r="29">
      <c r="A29" s="2"/>
      <c r="B29" s="0"/>
      <c r="C29" s="3"/>
      <c r="D29" s="0"/>
      <c r="E29" s="0"/>
      <c r="F29" s="5">
        <f>IF(COUNT(A29,C29)&lt;2,"",IF(UPPER(B29)="B",ROUND(C29*IF($A29&gt;=Summary!$B$11,Summary!$B$10,Summary!$B$9),2),0))</f>
      </c>
    </row>
    <row r="30">
      <c r="A30" s="2"/>
      <c r="B30" s="0"/>
      <c r="C30" s="3"/>
      <c r="D30" s="0"/>
      <c r="E30" s="0"/>
      <c r="F30" s="5">
        <f>IF(COUNT(A30,C30)&lt;2,"",IF(UPPER(B30)="B",ROUND(C30*IF($A30&gt;=Summary!$B$11,Summary!$B$10,Summary!$B$9),2),0))</f>
      </c>
    </row>
    <row r="31">
      <c r="A31" s="2"/>
      <c r="B31" s="0"/>
      <c r="C31" s="3"/>
      <c r="D31" s="0"/>
      <c r="E31" s="0"/>
      <c r="F31" s="5">
        <f>IF(COUNT(A31,C31)&lt;2,"",IF(UPPER(B31)="B",ROUND(C31*IF($A31&gt;=Summary!$B$11,Summary!$B$10,Summary!$B$9),2),0))</f>
      </c>
    </row>
    <row r="32">
      <c r="A32" s="2"/>
      <c r="B32" s="0"/>
      <c r="C32" s="3"/>
      <c r="D32" s="0"/>
      <c r="E32" s="0"/>
      <c r="F32" s="5">
        <f>IF(COUNT(A32,C32)&lt;2,"",IF(UPPER(B32)="B",ROUND(C32*IF($A32&gt;=Summary!$B$11,Summary!$B$10,Summary!$B$9),2),0))</f>
      </c>
    </row>
    <row r="33">
      <c r="A33" s="2"/>
      <c r="B33" s="0"/>
      <c r="C33" s="3"/>
      <c r="D33" s="0"/>
      <c r="E33" s="0"/>
      <c r="F33" s="5">
        <f>IF(COUNT(A33,C33)&lt;2,"",IF(UPPER(B33)="B",ROUND(C33*IF($A33&gt;=Summary!$B$11,Summary!$B$10,Summary!$B$9),2),0))</f>
      </c>
    </row>
    <row r="34">
      <c r="A34" s="2"/>
      <c r="B34" s="0"/>
      <c r="C34" s="3"/>
      <c r="D34" s="0"/>
      <c r="E34" s="0"/>
      <c r="F34" s="5">
        <f>IF(COUNT(A34,C34)&lt;2,"",IF(UPPER(B34)="B",ROUND(C34*IF($A34&gt;=Summary!$B$11,Summary!$B$10,Summary!$B$9),2),0))</f>
      </c>
    </row>
    <row r="35">
      <c r="A35" s="2"/>
      <c r="B35" s="0"/>
      <c r="C35" s="3"/>
      <c r="D35" s="0"/>
      <c r="E35" s="0"/>
      <c r="F35" s="5">
        <f>IF(COUNT(A35,C35)&lt;2,"",IF(UPPER(B35)="B",ROUND(C35*IF($A35&gt;=Summary!$B$11,Summary!$B$10,Summary!$B$9),2),0))</f>
      </c>
    </row>
    <row r="36">
      <c r="A36" s="2"/>
      <c r="B36" s="0"/>
      <c r="C36" s="3"/>
      <c r="D36" s="0"/>
      <c r="E36" s="0"/>
      <c r="F36" s="5">
        <f>IF(COUNT(A36,C36)&lt;2,"",IF(UPPER(B36)="B",ROUND(C36*IF($A36&gt;=Summary!$B$11,Summary!$B$10,Summary!$B$9),2),0))</f>
      </c>
    </row>
    <row r="37">
      <c r="A37" s="2"/>
      <c r="B37" s="0"/>
      <c r="C37" s="3"/>
      <c r="D37" s="0"/>
      <c r="E37" s="0"/>
      <c r="F37" s="5">
        <f>IF(COUNT(A37,C37)&lt;2,"",IF(UPPER(B37)="B",ROUND(C37*IF($A37&gt;=Summary!$B$11,Summary!$B$10,Summary!$B$9),2),0))</f>
      </c>
    </row>
    <row r="38">
      <c r="A38" s="2"/>
      <c r="B38" s="0"/>
      <c r="C38" s="3"/>
      <c r="D38" s="0"/>
      <c r="E38" s="0"/>
      <c r="F38" s="5">
        <f>IF(COUNT(A38,C38)&lt;2,"",IF(UPPER(B38)="B",ROUND(C38*IF($A38&gt;=Summary!$B$11,Summary!$B$10,Summary!$B$9),2),0))</f>
      </c>
    </row>
    <row r="39">
      <c r="A39" s="2"/>
      <c r="B39" s="0"/>
      <c r="C39" s="3"/>
      <c r="D39" s="0"/>
      <c r="E39" s="0"/>
      <c r="F39" s="5">
        <f>IF(COUNT(A39,C39)&lt;2,"",IF(UPPER(B39)="B",ROUND(C39*IF($A39&gt;=Summary!$B$11,Summary!$B$10,Summary!$B$9),2),0))</f>
      </c>
    </row>
    <row r="40">
      <c r="A40" s="2"/>
      <c r="B40" s="0"/>
      <c r="C40" s="3"/>
      <c r="D40" s="0"/>
      <c r="E40" s="0"/>
      <c r="F40" s="5">
        <f>IF(COUNT(A40,C40)&lt;2,"",IF(UPPER(B40)="B",ROUND(C40*IF($A40&gt;=Summary!$B$11,Summary!$B$10,Summary!$B$9),2),0))</f>
      </c>
    </row>
    <row r="41">
      <c r="A41" s="2"/>
      <c r="B41" s="0"/>
      <c r="C41" s="3"/>
      <c r="D41" s="0"/>
      <c r="E41" s="0"/>
      <c r="F41" s="5">
        <f>IF(COUNT(A41,C41)&lt;2,"",IF(UPPER(B41)="B",ROUND(C41*IF($A41&gt;=Summary!$B$11,Summary!$B$10,Summary!$B$9),2),0))</f>
      </c>
    </row>
    <row r="42">
      <c r="A42" s="2"/>
      <c r="B42" s="0"/>
      <c r="C42" s="3"/>
      <c r="D42" s="0"/>
      <c r="E42" s="0"/>
      <c r="F42" s="5">
        <f>IF(COUNT(A42,C42)&lt;2,"",IF(UPPER(B42)="B",ROUND(C42*IF($A42&gt;=Summary!$B$11,Summary!$B$10,Summary!$B$9),2),0))</f>
      </c>
    </row>
    <row r="43">
      <c r="A43" s="2"/>
      <c r="B43" s="0"/>
      <c r="C43" s="3"/>
      <c r="D43" s="0"/>
      <c r="E43" s="0"/>
      <c r="F43" s="5">
        <f>IF(COUNT(A43,C43)&lt;2,"",IF(UPPER(B43)="B",ROUND(C43*IF($A43&gt;=Summary!$B$11,Summary!$B$10,Summary!$B$9),2),0))</f>
      </c>
    </row>
    <row r="44">
      <c r="A44" s="2"/>
      <c r="B44" s="0"/>
      <c r="C44" s="3"/>
      <c r="D44" s="0"/>
      <c r="E44" s="0"/>
      <c r="F44" s="5">
        <f>IF(COUNT(A44,C44)&lt;2,"",IF(UPPER(B44)="B",ROUND(C44*IF($A44&gt;=Summary!$B$11,Summary!$B$10,Summary!$B$9),2),0))</f>
      </c>
    </row>
    <row r="45">
      <c r="A45" s="2"/>
      <c r="B45" s="0"/>
      <c r="C45" s="3"/>
      <c r="D45" s="0"/>
      <c r="E45" s="0"/>
      <c r="F45" s="5">
        <f>IF(COUNT(A45,C45)&lt;2,"",IF(UPPER(B45)="B",ROUND(C45*IF($A45&gt;=Summary!$B$11,Summary!$B$10,Summary!$B$9),2),0))</f>
      </c>
    </row>
    <row r="46">
      <c r="A46" s="2"/>
      <c r="B46" s="0"/>
      <c r="C46" s="3"/>
      <c r="D46" s="0"/>
      <c r="E46" s="0"/>
      <c r="F46" s="5">
        <f>IF(COUNT(A46,C46)&lt;2,"",IF(UPPER(B46)="B",ROUND(C46*IF($A46&gt;=Summary!$B$11,Summary!$B$10,Summary!$B$9),2),0))</f>
      </c>
    </row>
    <row r="47">
      <c r="A47" s="2"/>
      <c r="B47" s="0"/>
      <c r="C47" s="3"/>
      <c r="D47" s="0"/>
      <c r="E47" s="0"/>
      <c r="F47" s="5">
        <f>IF(COUNT(A47,C47)&lt;2,"",IF(UPPER(B47)="B",ROUND(C47*IF($A47&gt;=Summary!$B$11,Summary!$B$10,Summary!$B$9),2),0))</f>
      </c>
    </row>
    <row r="48">
      <c r="A48" s="2"/>
      <c r="B48" s="0"/>
      <c r="C48" s="3"/>
      <c r="D48" s="0"/>
      <c r="E48" s="0"/>
      <c r="F48" s="5">
        <f>IF(COUNT(A48,C48)&lt;2,"",IF(UPPER(B48)="B",ROUND(C48*IF($A48&gt;=Summary!$B$11,Summary!$B$10,Summary!$B$9),2),0))</f>
      </c>
    </row>
    <row r="49">
      <c r="A49" s="2"/>
      <c r="B49" s="0"/>
      <c r="C49" s="3"/>
      <c r="D49" s="0"/>
      <c r="E49" s="0"/>
      <c r="F49" s="5">
        <f>IF(COUNT(A49,C49)&lt;2,"",IF(UPPER(B49)="B",ROUND(C49*IF($A49&gt;=Summary!$B$11,Summary!$B$10,Summary!$B$9),2),0))</f>
      </c>
    </row>
    <row r="50">
      <c r="A50" s="2"/>
      <c r="B50" s="0"/>
      <c r="C50" s="3"/>
      <c r="D50" s="0"/>
      <c r="E50" s="0"/>
      <c r="F50" s="5">
        <f>IF(COUNT(A50,C50)&lt;2,"",IF(UPPER(B50)="B",ROUND(C50*IF($A50&gt;=Summary!$B$11,Summary!$B$10,Summary!$B$9),2),0))</f>
      </c>
    </row>
    <row r="51">
      <c r="A51" s="2"/>
      <c r="B51" s="0"/>
      <c r="C51" s="3"/>
      <c r="D51" s="0"/>
      <c r="E51" s="0"/>
      <c r="F51" s="5">
        <f>IF(COUNT(A51,C51)&lt;2,"",IF(UPPER(B51)="B",ROUND(C51*IF($A51&gt;=Summary!$B$11,Summary!$B$10,Summary!$B$9),2),0))</f>
      </c>
    </row>
    <row r="52">
      <c r="A52" s="2"/>
      <c r="B52" s="0"/>
      <c r="C52" s="3"/>
      <c r="D52" s="0"/>
      <c r="E52" s="0"/>
      <c r="F52" s="5">
        <f>IF(COUNT(A52,C52)&lt;2,"",IF(UPPER(B52)="B",ROUND(C52*IF($A52&gt;=Summary!$B$11,Summary!$B$10,Summary!$B$9),2),0))</f>
      </c>
    </row>
    <row r="53">
      <c r="A53" s="2"/>
      <c r="B53" s="0"/>
      <c r="C53" s="3"/>
      <c r="D53" s="0"/>
      <c r="E53" s="0"/>
      <c r="F53" s="5">
        <f>IF(COUNT(A53,C53)&lt;2,"",IF(UPPER(B53)="B",ROUND(C53*IF($A53&gt;=Summary!$B$11,Summary!$B$10,Summary!$B$9),2),0))</f>
      </c>
    </row>
    <row r="54">
      <c r="A54" s="2"/>
      <c r="B54" s="0"/>
      <c r="C54" s="3"/>
      <c r="D54" s="0"/>
      <c r="E54" s="0"/>
      <c r="F54" s="5">
        <f>IF(COUNT(A54,C54)&lt;2,"",IF(UPPER(B54)="B",ROUND(C54*IF($A54&gt;=Summary!$B$11,Summary!$B$10,Summary!$B$9),2),0))</f>
      </c>
    </row>
    <row r="55">
      <c r="A55" s="2"/>
      <c r="B55" s="0"/>
      <c r="C55" s="3"/>
      <c r="D55" s="0"/>
      <c r="E55" s="0"/>
      <c r="F55" s="5">
        <f>IF(COUNT(A55,C55)&lt;2,"",IF(UPPER(B55)="B",ROUND(C55*IF($A55&gt;=Summary!$B$11,Summary!$B$10,Summary!$B$9),2),0))</f>
      </c>
    </row>
    <row r="56">
      <c r="A56" s="2"/>
      <c r="B56" s="0"/>
      <c r="C56" s="3"/>
      <c r="D56" s="0"/>
      <c r="E56" s="0"/>
      <c r="F56" s="5">
        <f>IF(COUNT(A56,C56)&lt;2,"",IF(UPPER(B56)="B",ROUND(C56*IF($A56&gt;=Summary!$B$11,Summary!$B$10,Summary!$B$9),2),0))</f>
      </c>
    </row>
    <row r="57">
      <c r="A57" s="2"/>
      <c r="B57" s="0"/>
      <c r="C57" s="3"/>
      <c r="D57" s="0"/>
      <c r="E57" s="0"/>
      <c r="F57" s="5">
        <f>IF(COUNT(A57,C57)&lt;2,"",IF(UPPER(B57)="B",ROUND(C57*IF($A57&gt;=Summary!$B$11,Summary!$B$10,Summary!$B$9),2),0))</f>
      </c>
    </row>
    <row r="58">
      <c r="A58" s="2"/>
      <c r="B58" s="0"/>
      <c r="C58" s="3"/>
      <c r="D58" s="0"/>
      <c r="E58" s="0"/>
      <c r="F58" s="5">
        <f>IF(COUNT(A58,C58)&lt;2,"",IF(UPPER(B58)="B",ROUND(C58*IF($A58&gt;=Summary!$B$11,Summary!$B$10,Summary!$B$9),2),0))</f>
      </c>
    </row>
    <row r="59">
      <c r="A59" s="2"/>
      <c r="B59" s="0"/>
      <c r="C59" s="3"/>
      <c r="D59" s="0"/>
      <c r="E59" s="0"/>
      <c r="F59" s="5">
        <f>IF(COUNT(A59,C59)&lt;2,"",IF(UPPER(B59)="B",ROUND(C59*IF($A59&gt;=Summary!$B$11,Summary!$B$10,Summary!$B$9),2),0))</f>
      </c>
    </row>
    <row r="60">
      <c r="A60" s="2"/>
      <c r="B60" s="0"/>
      <c r="C60" s="3"/>
      <c r="D60" s="0"/>
      <c r="E60" s="0"/>
      <c r="F60" s="5">
        <f>IF(COUNT(A60,C60)&lt;2,"",IF(UPPER(B60)="B",ROUND(C60*IF($A60&gt;=Summary!$B$11,Summary!$B$10,Summary!$B$9),2),0))</f>
      </c>
    </row>
    <row r="61">
      <c r="A61" s="2"/>
      <c r="B61" s="0"/>
      <c r="C61" s="3"/>
      <c r="D61" s="0"/>
      <c r="E61" s="0"/>
      <c r="F61" s="5">
        <f>IF(COUNT(A61,C61)&lt;2,"",IF(UPPER(B61)="B",ROUND(C61*IF($A61&gt;=Summary!$B$11,Summary!$B$10,Summary!$B$9),2),0))</f>
      </c>
    </row>
    <row r="62">
      <c r="A62" s="2"/>
      <c r="B62" s="0"/>
      <c r="C62" s="3"/>
      <c r="D62" s="0"/>
      <c r="E62" s="0"/>
      <c r="F62" s="5">
        <f>IF(COUNT(A62,C62)&lt;2,"",IF(UPPER(B62)="B",ROUND(C62*IF($A62&gt;=Summary!$B$11,Summary!$B$10,Summary!$B$9),2),0))</f>
      </c>
    </row>
    <row r="63">
      <c r="A63" s="2"/>
      <c r="B63" s="0"/>
      <c r="C63" s="3"/>
      <c r="D63" s="0"/>
      <c r="E63" s="0"/>
      <c r="F63" s="5">
        <f>IF(COUNT(A63,C63)&lt;2,"",IF(UPPER(B63)="B",ROUND(C63*IF($A63&gt;=Summary!$B$11,Summary!$B$10,Summary!$B$9),2),0))</f>
      </c>
    </row>
    <row r="64">
      <c r="A64" s="2"/>
      <c r="B64" s="0"/>
      <c r="C64" s="3"/>
      <c r="D64" s="0"/>
      <c r="E64" s="0"/>
      <c r="F64" s="5">
        <f>IF(COUNT(A64,C64)&lt;2,"",IF(UPPER(B64)="B",ROUND(C64*IF($A64&gt;=Summary!$B$11,Summary!$B$10,Summary!$B$9),2),0))</f>
      </c>
    </row>
    <row r="65">
      <c r="A65" s="2"/>
      <c r="B65" s="0"/>
      <c r="C65" s="3"/>
      <c r="D65" s="0"/>
      <c r="E65" s="0"/>
      <c r="F65" s="5">
        <f>IF(COUNT(A65,C65)&lt;2,"",IF(UPPER(B65)="B",ROUND(C65*IF($A65&gt;=Summary!$B$11,Summary!$B$10,Summary!$B$9),2),0))</f>
      </c>
    </row>
    <row r="66">
      <c r="A66" s="2"/>
      <c r="B66" s="0"/>
      <c r="C66" s="3"/>
      <c r="D66" s="0"/>
      <c r="E66" s="0"/>
      <c r="F66" s="5">
        <f>IF(COUNT(A66,C66)&lt;2,"",IF(UPPER(B66)="B",ROUND(C66*IF($A66&gt;=Summary!$B$11,Summary!$B$10,Summary!$B$9),2),0))</f>
      </c>
    </row>
    <row r="67">
      <c r="A67" s="2"/>
      <c r="B67" s="0"/>
      <c r="C67" s="3"/>
      <c r="D67" s="0"/>
      <c r="E67" s="0"/>
      <c r="F67" s="5">
        <f>IF(COUNT(A67,C67)&lt;2,"",IF(UPPER(B67)="B",ROUND(C67*IF($A67&gt;=Summary!$B$11,Summary!$B$10,Summary!$B$9),2),0))</f>
      </c>
    </row>
    <row r="68">
      <c r="A68" s="2"/>
      <c r="B68" s="0"/>
      <c r="C68" s="3"/>
      <c r="D68" s="0"/>
      <c r="E68" s="0"/>
      <c r="F68" s="5">
        <f>IF(COUNT(A68,C68)&lt;2,"",IF(UPPER(B68)="B",ROUND(C68*IF($A68&gt;=Summary!$B$11,Summary!$B$10,Summary!$B$9),2),0))</f>
      </c>
    </row>
    <row r="69">
      <c r="A69" s="2"/>
      <c r="B69" s="0"/>
      <c r="C69" s="3"/>
      <c r="D69" s="0"/>
      <c r="E69" s="0"/>
      <c r="F69" s="5">
        <f>IF(COUNT(A69,C69)&lt;2,"",IF(UPPER(B69)="B",ROUND(C69*IF($A69&gt;=Summary!$B$11,Summary!$B$10,Summary!$B$9),2),0))</f>
      </c>
    </row>
    <row r="70">
      <c r="A70" s="2"/>
      <c r="B70" s="0"/>
      <c r="C70" s="3"/>
      <c r="D70" s="0"/>
      <c r="E70" s="0"/>
      <c r="F70" s="5">
        <f>IF(COUNT(A70,C70)&lt;2,"",IF(UPPER(B70)="B",ROUND(C70*IF($A70&gt;=Summary!$B$11,Summary!$B$10,Summary!$B$9),2),0))</f>
      </c>
    </row>
    <row r="71">
      <c r="A71" s="2"/>
      <c r="B71" s="0"/>
      <c r="C71" s="3"/>
      <c r="D71" s="0"/>
      <c r="E71" s="0"/>
      <c r="F71" s="5">
        <f>IF(COUNT(A71,C71)&lt;2,"",IF(UPPER(B71)="B",ROUND(C71*IF($A71&gt;=Summary!$B$11,Summary!$B$10,Summary!$B$9),2),0))</f>
      </c>
    </row>
    <row r="72">
      <c r="A72" s="2"/>
      <c r="B72" s="0"/>
      <c r="C72" s="3"/>
      <c r="D72" s="0"/>
      <c r="E72" s="0"/>
      <c r="F72" s="5">
        <f>IF(COUNT(A72,C72)&lt;2,"",IF(UPPER(B72)="B",ROUND(C72*IF($A72&gt;=Summary!$B$11,Summary!$B$10,Summary!$B$9),2),0))</f>
      </c>
    </row>
    <row r="73">
      <c r="A73" s="2"/>
      <c r="B73" s="0"/>
      <c r="C73" s="3"/>
      <c r="D73" s="0"/>
      <c r="E73" s="0"/>
      <c r="F73" s="5">
        <f>IF(COUNT(A73,C73)&lt;2,"",IF(UPPER(B73)="B",ROUND(C73*IF($A73&gt;=Summary!$B$11,Summary!$B$10,Summary!$B$9),2),0))</f>
      </c>
    </row>
    <row r="74">
      <c r="A74" s="2"/>
      <c r="B74" s="0"/>
      <c r="C74" s="3"/>
      <c r="D74" s="0"/>
      <c r="E74" s="0"/>
      <c r="F74" s="5">
        <f>IF(COUNT(A74,C74)&lt;2,"",IF(UPPER(B74)="B",ROUND(C74*IF($A74&gt;=Summary!$B$11,Summary!$B$10,Summary!$B$9),2),0))</f>
      </c>
    </row>
    <row r="75">
      <c r="A75" s="2"/>
      <c r="B75" s="0"/>
      <c r="C75" s="3"/>
      <c r="D75" s="0"/>
      <c r="E75" s="0"/>
      <c r="F75" s="5">
        <f>IF(COUNT(A75,C75)&lt;2,"",IF(UPPER(B75)="B",ROUND(C75*IF($A75&gt;=Summary!$B$11,Summary!$B$10,Summary!$B$9),2),0))</f>
      </c>
    </row>
    <row r="76">
      <c r="A76" s="2"/>
      <c r="B76" s="0"/>
      <c r="C76" s="3"/>
      <c r="D76" s="0"/>
      <c r="E76" s="0"/>
      <c r="F76" s="5">
        <f>IF(COUNT(A76,C76)&lt;2,"",IF(UPPER(B76)="B",ROUND(C76*IF($A76&gt;=Summary!$B$11,Summary!$B$10,Summary!$B$9),2),0))</f>
      </c>
    </row>
    <row r="77">
      <c r="A77" s="2"/>
      <c r="B77" s="0"/>
      <c r="C77" s="3"/>
      <c r="D77" s="0"/>
      <c r="E77" s="0"/>
      <c r="F77" s="5">
        <f>IF(COUNT(A77,C77)&lt;2,"",IF(UPPER(B77)="B",ROUND(C77*IF($A77&gt;=Summary!$B$11,Summary!$B$10,Summary!$B$9),2),0))</f>
      </c>
    </row>
    <row r="78">
      <c r="A78" s="2"/>
      <c r="B78" s="0"/>
      <c r="C78" s="3"/>
      <c r="D78" s="0"/>
      <c r="E78" s="0"/>
      <c r="F78" s="5">
        <f>IF(COUNT(A78,C78)&lt;2,"",IF(UPPER(B78)="B",ROUND(C78*IF($A78&gt;=Summary!$B$11,Summary!$B$10,Summary!$B$9),2),0))</f>
      </c>
    </row>
    <row r="79">
      <c r="A79" s="2"/>
      <c r="B79" s="0"/>
      <c r="C79" s="3"/>
      <c r="D79" s="0"/>
      <c r="E79" s="0"/>
      <c r="F79" s="5">
        <f>IF(COUNT(A79,C79)&lt;2,"",IF(UPPER(B79)="B",ROUND(C79*IF($A79&gt;=Summary!$B$11,Summary!$B$10,Summary!$B$9),2),0))</f>
      </c>
    </row>
    <row r="80">
      <c r="A80" s="2"/>
      <c r="B80" s="0"/>
      <c r="C80" s="3"/>
      <c r="D80" s="0"/>
      <c r="E80" s="0"/>
      <c r="F80" s="5">
        <f>IF(COUNT(A80,C80)&lt;2,"",IF(UPPER(B80)="B",ROUND(C80*IF($A80&gt;=Summary!$B$11,Summary!$B$10,Summary!$B$9),2),0))</f>
      </c>
    </row>
    <row r="81">
      <c r="A81" s="2"/>
      <c r="B81" s="0"/>
      <c r="C81" s="3"/>
      <c r="D81" s="0"/>
      <c r="E81" s="0"/>
      <c r="F81" s="5">
        <f>IF(COUNT(A81,C81)&lt;2,"",IF(UPPER(B81)="B",ROUND(C81*IF($A81&gt;=Summary!$B$11,Summary!$B$10,Summary!$B$9),2),0))</f>
      </c>
    </row>
    <row r="82">
      <c r="A82" s="2"/>
      <c r="B82" s="0"/>
      <c r="C82" s="3"/>
      <c r="D82" s="0"/>
      <c r="E82" s="0"/>
      <c r="F82" s="5">
        <f>IF(COUNT(A82,C82)&lt;2,"",IF(UPPER(B82)="B",ROUND(C82*IF($A82&gt;=Summary!$B$11,Summary!$B$10,Summary!$B$9),2),0))</f>
      </c>
    </row>
    <row r="83">
      <c r="A83" s="2"/>
      <c r="B83" s="0"/>
      <c r="C83" s="3"/>
      <c r="D83" s="0"/>
      <c r="E83" s="0"/>
      <c r="F83" s="5">
        <f>IF(COUNT(A83,C83)&lt;2,"",IF(UPPER(B83)="B",ROUND(C83*IF($A83&gt;=Summary!$B$11,Summary!$B$10,Summary!$B$9),2),0))</f>
      </c>
    </row>
    <row r="84">
      <c r="A84" s="2"/>
      <c r="B84" s="0"/>
      <c r="C84" s="3"/>
      <c r="D84" s="0"/>
      <c r="E84" s="0"/>
      <c r="F84" s="5">
        <f>IF(COUNT(A84,C84)&lt;2,"",IF(UPPER(B84)="B",ROUND(C84*IF($A84&gt;=Summary!$B$11,Summary!$B$10,Summary!$B$9),2),0))</f>
      </c>
    </row>
    <row r="85">
      <c r="A85" s="2"/>
      <c r="B85" s="0"/>
      <c r="C85" s="3"/>
      <c r="D85" s="0"/>
      <c r="E85" s="0"/>
      <c r="F85" s="5">
        <f>IF(COUNT(A85,C85)&lt;2,"",IF(UPPER(B85)="B",ROUND(C85*IF($A85&gt;=Summary!$B$11,Summary!$B$10,Summary!$B$9),2),0))</f>
      </c>
    </row>
    <row r="86">
      <c r="A86" s="2"/>
      <c r="B86" s="0"/>
      <c r="C86" s="3"/>
      <c r="D86" s="0"/>
      <c r="E86" s="0"/>
      <c r="F86" s="5">
        <f>IF(COUNT(A86,C86)&lt;2,"",IF(UPPER(B86)="B",ROUND(C86*IF($A86&gt;=Summary!$B$11,Summary!$B$10,Summary!$B$9),2),0))</f>
      </c>
    </row>
    <row r="87">
      <c r="A87" s="2"/>
      <c r="B87" s="0"/>
      <c r="C87" s="3"/>
      <c r="D87" s="0"/>
      <c r="E87" s="0"/>
      <c r="F87" s="5">
        <f>IF(COUNT(A87,C87)&lt;2,"",IF(UPPER(B87)="B",ROUND(C87*IF($A87&gt;=Summary!$B$11,Summary!$B$10,Summary!$B$9),2),0))</f>
      </c>
    </row>
    <row r="88">
      <c r="A88" s="2"/>
      <c r="B88" s="0"/>
      <c r="C88" s="3"/>
      <c r="D88" s="0"/>
      <c r="E88" s="0"/>
      <c r="F88" s="5">
        <f>IF(COUNT(A88,C88)&lt;2,"",IF(UPPER(B88)="B",ROUND(C88*IF($A88&gt;=Summary!$B$11,Summary!$B$10,Summary!$B$9),2),0))</f>
      </c>
    </row>
    <row r="89">
      <c r="A89" s="2"/>
      <c r="B89" s="0"/>
      <c r="C89" s="3"/>
      <c r="D89" s="0"/>
      <c r="E89" s="0"/>
      <c r="F89" s="5">
        <f>IF(COUNT(A89,C89)&lt;2,"",IF(UPPER(B89)="B",ROUND(C89*IF($A89&gt;=Summary!$B$11,Summary!$B$10,Summary!$B$9),2),0))</f>
      </c>
    </row>
    <row r="90">
      <c r="A90" s="2"/>
      <c r="B90" s="0"/>
      <c r="C90" s="3"/>
      <c r="D90" s="0"/>
      <c r="E90" s="0"/>
      <c r="F90" s="5">
        <f>IF(COUNT(A90,C90)&lt;2,"",IF(UPPER(B90)="B",ROUND(C90*IF($A90&gt;=Summary!$B$11,Summary!$B$10,Summary!$B$9),2),0))</f>
      </c>
    </row>
    <row r="91">
      <c r="A91" s="2"/>
      <c r="B91" s="0"/>
      <c r="C91" s="3"/>
      <c r="D91" s="0"/>
      <c r="E91" s="0"/>
      <c r="F91" s="5">
        <f>IF(COUNT(A91,C91)&lt;2,"",IF(UPPER(B91)="B",ROUND(C91*IF($A91&gt;=Summary!$B$11,Summary!$B$10,Summary!$B$9),2),0))</f>
      </c>
    </row>
    <row r="92">
      <c r="A92" s="2"/>
      <c r="B92" s="0"/>
      <c r="C92" s="3"/>
      <c r="D92" s="0"/>
      <c r="E92" s="0"/>
      <c r="F92" s="5">
        <f>IF(COUNT(A92,C92)&lt;2,"",IF(UPPER(B92)="B",ROUND(C92*IF($A92&gt;=Summary!$B$11,Summary!$B$10,Summary!$B$9),2),0))</f>
      </c>
    </row>
    <row r="93">
      <c r="A93" s="2"/>
      <c r="B93" s="0"/>
      <c r="C93" s="3"/>
      <c r="D93" s="0"/>
      <c r="E93" s="0"/>
      <c r="F93" s="5">
        <f>IF(COUNT(A93,C93)&lt;2,"",IF(UPPER(B93)="B",ROUND(C93*IF($A93&gt;=Summary!$B$11,Summary!$B$10,Summary!$B$9),2),0))</f>
      </c>
    </row>
    <row r="94">
      <c r="A94" s="2"/>
      <c r="B94" s="0"/>
      <c r="C94" s="3"/>
      <c r="D94" s="0"/>
      <c r="E94" s="0"/>
      <c r="F94" s="5">
        <f>IF(COUNT(A94,C94)&lt;2,"",IF(UPPER(B94)="B",ROUND(C94*IF($A94&gt;=Summary!$B$11,Summary!$B$10,Summary!$B$9),2),0))</f>
      </c>
    </row>
    <row r="95">
      <c r="A95" s="2"/>
      <c r="B95" s="0"/>
      <c r="C95" s="3"/>
      <c r="D95" s="0"/>
      <c r="E95" s="0"/>
      <c r="F95" s="5">
        <f>IF(COUNT(A95,C95)&lt;2,"",IF(UPPER(B95)="B",ROUND(C95*IF($A95&gt;=Summary!$B$11,Summary!$B$10,Summary!$B$9),2),0))</f>
      </c>
    </row>
    <row r="96">
      <c r="A96" s="2"/>
      <c r="B96" s="0"/>
      <c r="C96" s="3"/>
      <c r="D96" s="0"/>
      <c r="E96" s="0"/>
      <c r="F96" s="5">
        <f>IF(COUNT(A96,C96)&lt;2,"",IF(UPPER(B96)="B",ROUND(C96*IF($A96&gt;=Summary!$B$11,Summary!$B$10,Summary!$B$9),2),0))</f>
      </c>
    </row>
    <row r="97">
      <c r="A97" s="2"/>
      <c r="B97" s="0"/>
      <c r="C97" s="3"/>
      <c r="D97" s="0"/>
      <c r="E97" s="0"/>
      <c r="F97" s="5">
        <f>IF(COUNT(A97,C97)&lt;2,"",IF(UPPER(B97)="B",ROUND(C97*IF($A97&gt;=Summary!$B$11,Summary!$B$10,Summary!$B$9),2),0))</f>
      </c>
    </row>
    <row r="98">
      <c r="A98" s="2"/>
      <c r="B98" s="0"/>
      <c r="C98" s="3"/>
      <c r="D98" s="0"/>
      <c r="E98" s="0"/>
      <c r="F98" s="5">
        <f>IF(COUNT(A98,C98)&lt;2,"",IF(UPPER(B98)="B",ROUND(C98*IF($A98&gt;=Summary!$B$11,Summary!$B$10,Summary!$B$9),2),0))</f>
      </c>
    </row>
    <row r="99">
      <c r="A99" s="2"/>
      <c r="B99" s="0"/>
      <c r="C99" s="3"/>
      <c r="D99" s="0"/>
      <c r="E99" s="0"/>
      <c r="F99" s="5">
        <f>IF(COUNT(A99,C99)&lt;2,"",IF(UPPER(B99)="B",ROUND(C99*IF($A99&gt;=Summary!$B$11,Summary!$B$10,Summary!$B$9),2),0))</f>
      </c>
    </row>
    <row r="100">
      <c r="A100" s="2"/>
      <c r="B100" s="0"/>
      <c r="C100" s="3"/>
      <c r="D100" s="0"/>
      <c r="E100" s="0"/>
      <c r="F100" s="5">
        <f>IF(COUNT(A100,C100)&lt;2,"",IF(UPPER(B100)="B",ROUND(C100*IF($A100&gt;=Summary!$B$11,Summary!$B$10,Summary!$B$9),2),0))</f>
      </c>
    </row>
    <row r="101">
      <c r="A101" s="2"/>
      <c r="B101" s="0"/>
      <c r="C101" s="3"/>
      <c r="D101" s="0"/>
      <c r="E101" s="0"/>
      <c r="F101" s="5">
        <f>IF(COUNT(A101,C101)&lt;2,"",IF(UPPER(B101)="B",ROUND(C101*IF($A101&gt;=Summary!$B$11,Summary!$B$10,Summary!$B$9),2),0))</f>
      </c>
    </row>
    <row r="102">
      <c r="A102" s="2"/>
      <c r="B102" s="0"/>
      <c r="C102" s="3"/>
      <c r="D102" s="0"/>
      <c r="E102" s="0"/>
      <c r="F102" s="5">
        <f>IF(COUNT(A102,C102)&lt;2,"",IF(UPPER(B102)="B",ROUND(C102*IF($A102&gt;=Summary!$B$11,Summary!$B$10,Summary!$B$9),2),0))</f>
      </c>
    </row>
    <row r="103">
      <c r="A103" s="2"/>
      <c r="B103" s="0"/>
      <c r="C103" s="3"/>
      <c r="D103" s="0"/>
      <c r="E103" s="0"/>
      <c r="F103" s="5">
        <f>IF(COUNT(A103,C103)&lt;2,"",IF(UPPER(B103)="B",ROUND(C103*IF($A103&gt;=Summary!$B$11,Summary!$B$10,Summary!$B$9),2),0))</f>
      </c>
    </row>
    <row r="104">
      <c r="A104" s="2"/>
      <c r="B104" s="0"/>
      <c r="C104" s="3"/>
      <c r="D104" s="0"/>
      <c r="E104" s="0"/>
      <c r="F104" s="5">
        <f>IF(COUNT(A104,C104)&lt;2,"",IF(UPPER(B104)="B",ROUND(C104*IF($A104&gt;=Summary!$B$11,Summary!$B$10,Summary!$B$9),2),0))</f>
      </c>
    </row>
    <row r="105">
      <c r="A105" s="2"/>
      <c r="B105" s="0"/>
      <c r="C105" s="3"/>
      <c r="D105" s="0"/>
      <c r="E105" s="0"/>
      <c r="F105" s="5">
        <f>IF(COUNT(A105,C105)&lt;2,"",IF(UPPER(B105)="B",ROUND(C105*IF($A105&gt;=Summary!$B$11,Summary!$B$10,Summary!$B$9),2),0))</f>
      </c>
    </row>
    <row r="106">
      <c r="A106" s="2"/>
      <c r="B106" s="0"/>
      <c r="C106" s="3"/>
      <c r="D106" s="0"/>
      <c r="E106" s="0"/>
      <c r="F106" s="5">
        <f>IF(COUNT(A106,C106)&lt;2,"",IF(UPPER(B106)="B",ROUND(C106*IF($A106&gt;=Summary!$B$11,Summary!$B$10,Summary!$B$9),2),0))</f>
      </c>
    </row>
    <row r="107">
      <c r="A107" s="2"/>
      <c r="B107" s="0"/>
      <c r="C107" s="3"/>
      <c r="D107" s="0"/>
      <c r="E107" s="0"/>
      <c r="F107" s="5">
        <f>IF(COUNT(A107,C107)&lt;2,"",IF(UPPER(B107)="B",ROUND(C107*IF($A107&gt;=Summary!$B$11,Summary!$B$10,Summary!$B$9),2),0))</f>
      </c>
    </row>
    <row r="108">
      <c r="A108" s="2"/>
      <c r="B108" s="0"/>
      <c r="C108" s="3"/>
      <c r="D108" s="0"/>
      <c r="E108" s="0"/>
      <c r="F108" s="5">
        <f>IF(COUNT(A108,C108)&lt;2,"",IF(UPPER(B108)="B",ROUND(C108*IF($A108&gt;=Summary!$B$11,Summary!$B$10,Summary!$B$9),2),0))</f>
      </c>
    </row>
    <row r="109">
      <c r="A109" s="2"/>
      <c r="B109" s="0"/>
      <c r="C109" s="3"/>
      <c r="D109" s="0"/>
      <c r="E109" s="0"/>
      <c r="F109" s="5">
        <f>IF(COUNT(A109,C109)&lt;2,"",IF(UPPER(B109)="B",ROUND(C109*IF($A109&gt;=Summary!$B$11,Summary!$B$10,Summary!$B$9),2),0))</f>
      </c>
    </row>
    <row r="110">
      <c r="A110" s="2"/>
      <c r="B110" s="0"/>
      <c r="C110" s="3"/>
      <c r="D110" s="0"/>
      <c r="E110" s="0"/>
      <c r="F110" s="5">
        <f>IF(COUNT(A110,C110)&lt;2,"",IF(UPPER(B110)="B",ROUND(C110*IF($A110&gt;=Summary!$B$11,Summary!$B$10,Summary!$B$9),2),0))</f>
      </c>
    </row>
    <row r="111">
      <c r="A111" s="2"/>
      <c r="B111" s="0"/>
      <c r="C111" s="3"/>
      <c r="D111" s="0"/>
      <c r="E111" s="0"/>
      <c r="F111" s="5">
        <f>IF(COUNT(A111,C111)&lt;2,"",IF(UPPER(B111)="B",ROUND(C111*IF($A111&gt;=Summary!$B$11,Summary!$B$10,Summary!$B$9),2),0))</f>
      </c>
    </row>
    <row r="112">
      <c r="A112" s="2"/>
      <c r="B112" s="0"/>
      <c r="C112" s="3"/>
      <c r="D112" s="0"/>
      <c r="E112" s="0"/>
      <c r="F112" s="5">
        <f>IF(COUNT(A112,C112)&lt;2,"",IF(UPPER(B112)="B",ROUND(C112*IF($A112&gt;=Summary!$B$11,Summary!$B$10,Summary!$B$9),2),0))</f>
      </c>
    </row>
    <row r="113">
      <c r="A113" s="2"/>
      <c r="B113" s="0"/>
      <c r="C113" s="3"/>
      <c r="D113" s="0"/>
      <c r="E113" s="0"/>
      <c r="F113" s="5">
        <f>IF(COUNT(A113,C113)&lt;2,"",IF(UPPER(B113)="B",ROUND(C113*IF($A113&gt;=Summary!$B$11,Summary!$B$10,Summary!$B$9),2),0))</f>
      </c>
    </row>
    <row r="114">
      <c r="A114" s="2"/>
      <c r="B114" s="0"/>
      <c r="C114" s="3"/>
      <c r="D114" s="0"/>
      <c r="E114" s="0"/>
      <c r="F114" s="5">
        <f>IF(COUNT(A114,C114)&lt;2,"",IF(UPPER(B114)="B",ROUND(C114*IF($A114&gt;=Summary!$B$11,Summary!$B$10,Summary!$B$9),2),0))</f>
      </c>
    </row>
    <row r="115">
      <c r="A115" s="2"/>
      <c r="B115" s="0"/>
      <c r="C115" s="3"/>
      <c r="D115" s="0"/>
      <c r="E115" s="0"/>
      <c r="F115" s="5">
        <f>IF(COUNT(A115,C115)&lt;2,"",IF(UPPER(B115)="B",ROUND(C115*IF($A115&gt;=Summary!$B$11,Summary!$B$10,Summary!$B$9),2),0))</f>
      </c>
    </row>
    <row r="116">
      <c r="A116" s="2"/>
      <c r="B116" s="0"/>
      <c r="C116" s="3"/>
      <c r="D116" s="0"/>
      <c r="E116" s="0"/>
      <c r="F116" s="5">
        <f>IF(COUNT(A116,C116)&lt;2,"",IF(UPPER(B116)="B",ROUND(C116*IF($A116&gt;=Summary!$B$11,Summary!$B$10,Summary!$B$9),2),0))</f>
      </c>
    </row>
    <row r="117">
      <c r="A117" s="2"/>
      <c r="B117" s="0"/>
      <c r="C117" s="3"/>
      <c r="D117" s="0"/>
      <c r="E117" s="0"/>
      <c r="F117" s="5">
        <f>IF(COUNT(A117,C117)&lt;2,"",IF(UPPER(B117)="B",ROUND(C117*IF($A117&gt;=Summary!$B$11,Summary!$B$10,Summary!$B$9),2),0))</f>
      </c>
    </row>
    <row r="118">
      <c r="A118" s="2"/>
      <c r="B118" s="0"/>
      <c r="C118" s="3"/>
      <c r="D118" s="0"/>
      <c r="E118" s="0"/>
      <c r="F118" s="5">
        <f>IF(COUNT(A118,C118)&lt;2,"",IF(UPPER(B118)="B",ROUND(C118*IF($A118&gt;=Summary!$B$11,Summary!$B$10,Summary!$B$9),2),0))</f>
      </c>
    </row>
    <row r="119">
      <c r="A119" s="2"/>
      <c r="B119" s="0"/>
      <c r="C119" s="3"/>
      <c r="D119" s="0"/>
      <c r="E119" s="0"/>
      <c r="F119" s="5">
        <f>IF(COUNT(A119,C119)&lt;2,"",IF(UPPER(B119)="B",ROUND(C119*IF($A119&gt;=Summary!$B$11,Summary!$B$10,Summary!$B$9),2),0))</f>
      </c>
    </row>
    <row r="120">
      <c r="A120" s="2"/>
      <c r="B120" s="0"/>
      <c r="C120" s="3"/>
      <c r="D120" s="0"/>
      <c r="E120" s="0"/>
      <c r="F120" s="5">
        <f>IF(COUNT(A120,C120)&lt;2,"",IF(UPPER(B120)="B",ROUND(C120*IF($A120&gt;=Summary!$B$11,Summary!$B$10,Summary!$B$9),2),0))</f>
      </c>
    </row>
    <row r="121">
      <c r="A121" s="2"/>
      <c r="B121" s="0"/>
      <c r="C121" s="3"/>
      <c r="D121" s="0"/>
      <c r="E121" s="0"/>
      <c r="F121" s="5">
        <f>IF(COUNT(A121,C121)&lt;2,"",IF(UPPER(B121)="B",ROUND(C121*IF($A121&gt;=Summary!$B$11,Summary!$B$10,Summary!$B$9),2),0))</f>
      </c>
    </row>
    <row r="122">
      <c r="A122" s="2"/>
      <c r="B122" s="0"/>
      <c r="C122" s="3"/>
      <c r="D122" s="0"/>
      <c r="E122" s="0"/>
      <c r="F122" s="5">
        <f>IF(COUNT(A122,C122)&lt;2,"",IF(UPPER(B122)="B",ROUND(C122*IF($A122&gt;=Summary!$B$11,Summary!$B$10,Summary!$B$9),2),0))</f>
      </c>
    </row>
    <row r="123">
      <c r="A123" s="2"/>
      <c r="B123" s="0"/>
      <c r="C123" s="3"/>
      <c r="D123" s="0"/>
      <c r="E123" s="0"/>
      <c r="F123" s="5">
        <f>IF(COUNT(A123,C123)&lt;2,"",IF(UPPER(B123)="B",ROUND(C123*IF($A123&gt;=Summary!$B$11,Summary!$B$10,Summary!$B$9),2),0))</f>
      </c>
    </row>
    <row r="124">
      <c r="A124" s="2"/>
      <c r="B124" s="0"/>
      <c r="C124" s="3"/>
      <c r="D124" s="0"/>
      <c r="E124" s="0"/>
      <c r="F124" s="5">
        <f>IF(COUNT(A124,C124)&lt;2,"",IF(UPPER(B124)="B",ROUND(C124*IF($A124&gt;=Summary!$B$11,Summary!$B$10,Summary!$B$9),2),0))</f>
      </c>
    </row>
    <row r="125">
      <c r="A125" s="2"/>
      <c r="B125" s="0"/>
      <c r="C125" s="3"/>
      <c r="D125" s="0"/>
      <c r="E125" s="0"/>
      <c r="F125" s="5">
        <f>IF(COUNT(A125,C125)&lt;2,"",IF(UPPER(B125)="B",ROUND(C125*IF($A125&gt;=Summary!$B$11,Summary!$B$10,Summary!$B$9),2),0))</f>
      </c>
    </row>
    <row r="126">
      <c r="A126" s="2"/>
      <c r="B126" s="0"/>
      <c r="C126" s="3"/>
      <c r="D126" s="0"/>
      <c r="E126" s="0"/>
      <c r="F126" s="5">
        <f>IF(COUNT(A126,C126)&lt;2,"",IF(UPPER(B126)="B",ROUND(C126*IF($A126&gt;=Summary!$B$11,Summary!$B$10,Summary!$B$9),2),0))</f>
      </c>
    </row>
    <row r="127">
      <c r="A127" s="2"/>
      <c r="B127" s="0"/>
      <c r="C127" s="3"/>
      <c r="D127" s="0"/>
      <c r="E127" s="0"/>
      <c r="F127" s="5">
        <f>IF(COUNT(A127,C127)&lt;2,"",IF(UPPER(B127)="B",ROUND(C127*IF($A127&gt;=Summary!$B$11,Summary!$B$10,Summary!$B$9),2),0))</f>
      </c>
    </row>
    <row r="128">
      <c r="A128" s="2"/>
      <c r="B128" s="0"/>
      <c r="C128" s="3"/>
      <c r="D128" s="0"/>
      <c r="E128" s="0"/>
      <c r="F128" s="5">
        <f>IF(COUNT(A128,C128)&lt;2,"",IF(UPPER(B128)="B",ROUND(C128*IF($A128&gt;=Summary!$B$11,Summary!$B$10,Summary!$B$9),2),0))</f>
      </c>
    </row>
    <row r="129">
      <c r="A129" s="2"/>
      <c r="B129" s="0"/>
      <c r="C129" s="3"/>
      <c r="D129" s="0"/>
      <c r="E129" s="0"/>
      <c r="F129" s="5">
        <f>IF(COUNT(A129,C129)&lt;2,"",IF(UPPER(B129)="B",ROUND(C129*IF($A129&gt;=Summary!$B$11,Summary!$B$10,Summary!$B$9),2),0))</f>
      </c>
    </row>
    <row r="130">
      <c r="A130" s="2"/>
      <c r="B130" s="0"/>
      <c r="C130" s="3"/>
      <c r="D130" s="0"/>
      <c r="E130" s="0"/>
      <c r="F130" s="5">
        <f>IF(COUNT(A130,C130)&lt;2,"",IF(UPPER(B130)="B",ROUND(C130*IF($A130&gt;=Summary!$B$11,Summary!$B$10,Summary!$B$9),2),0))</f>
      </c>
    </row>
    <row r="131">
      <c r="A131" s="2"/>
      <c r="B131" s="0"/>
      <c r="C131" s="3"/>
      <c r="D131" s="0"/>
      <c r="E131" s="0"/>
      <c r="F131" s="5">
        <f>IF(COUNT(A131,C131)&lt;2,"",IF(UPPER(B131)="B",ROUND(C131*IF($A131&gt;=Summary!$B$11,Summary!$B$10,Summary!$B$9),2),0))</f>
      </c>
    </row>
    <row r="132">
      <c r="A132" s="2"/>
      <c r="B132" s="0"/>
      <c r="C132" s="3"/>
      <c r="D132" s="0"/>
      <c r="E132" s="0"/>
      <c r="F132" s="5">
        <f>IF(COUNT(A132,C132)&lt;2,"",IF(UPPER(B132)="B",ROUND(C132*IF($A132&gt;=Summary!$B$11,Summary!$B$10,Summary!$B$9),2),0))</f>
      </c>
    </row>
    <row r="133">
      <c r="A133" s="2"/>
      <c r="B133" s="0"/>
      <c r="C133" s="3"/>
      <c r="D133" s="0"/>
      <c r="E133" s="0"/>
      <c r="F133" s="5">
        <f>IF(COUNT(A133,C133)&lt;2,"",IF(UPPER(B133)="B",ROUND(C133*IF($A133&gt;=Summary!$B$11,Summary!$B$10,Summary!$B$9),2),0))</f>
      </c>
    </row>
    <row r="134">
      <c r="A134" s="2"/>
      <c r="B134" s="0"/>
      <c r="C134" s="3"/>
      <c r="D134" s="0"/>
      <c r="E134" s="0"/>
      <c r="F134" s="5">
        <f>IF(COUNT(A134,C134)&lt;2,"",IF(UPPER(B134)="B",ROUND(C134*IF($A134&gt;=Summary!$B$11,Summary!$B$10,Summary!$B$9),2),0))</f>
      </c>
    </row>
    <row r="135">
      <c r="A135" s="2"/>
      <c r="B135" s="0"/>
      <c r="C135" s="3"/>
      <c r="D135" s="0"/>
      <c r="E135" s="0"/>
      <c r="F135" s="5">
        <f>IF(COUNT(A135,C135)&lt;2,"",IF(UPPER(B135)="B",ROUND(C135*IF($A135&gt;=Summary!$B$11,Summary!$B$10,Summary!$B$9),2),0))</f>
      </c>
    </row>
    <row r="136">
      <c r="A136" s="2"/>
      <c r="B136" s="0"/>
      <c r="C136" s="3"/>
      <c r="D136" s="0"/>
      <c r="E136" s="0"/>
      <c r="F136" s="5">
        <f>IF(COUNT(A136,C136)&lt;2,"",IF(UPPER(B136)="B",ROUND(C136*IF($A136&gt;=Summary!$B$11,Summary!$B$10,Summary!$B$9),2),0))</f>
      </c>
    </row>
    <row r="137">
      <c r="A137" s="2"/>
      <c r="B137" s="0"/>
      <c r="C137" s="3"/>
      <c r="D137" s="0"/>
      <c r="E137" s="0"/>
      <c r="F137" s="5">
        <f>IF(COUNT(A137,C137)&lt;2,"",IF(UPPER(B137)="B",ROUND(C137*IF($A137&gt;=Summary!$B$11,Summary!$B$10,Summary!$B$9),2),0))</f>
      </c>
    </row>
    <row r="138">
      <c r="A138" s="2"/>
      <c r="B138" s="0"/>
      <c r="C138" s="3"/>
      <c r="D138" s="0"/>
      <c r="E138" s="0"/>
      <c r="F138" s="5">
        <f>IF(COUNT(A138,C138)&lt;2,"",IF(UPPER(B138)="B",ROUND(C138*IF($A138&gt;=Summary!$B$11,Summary!$B$10,Summary!$B$9),2),0))</f>
      </c>
    </row>
    <row r="139">
      <c r="A139" s="2"/>
      <c r="B139" s="0"/>
      <c r="C139" s="3"/>
      <c r="D139" s="0"/>
      <c r="E139" s="0"/>
      <c r="F139" s="5">
        <f>IF(COUNT(A139,C139)&lt;2,"",IF(UPPER(B139)="B",ROUND(C139*IF($A139&gt;=Summary!$B$11,Summary!$B$10,Summary!$B$9),2),0))</f>
      </c>
    </row>
    <row r="140">
      <c r="A140" s="2"/>
      <c r="B140" s="0"/>
      <c r="C140" s="3"/>
      <c r="D140" s="0"/>
      <c r="E140" s="0"/>
      <c r="F140" s="5">
        <f>IF(COUNT(A140,C140)&lt;2,"",IF(UPPER(B140)="B",ROUND(C140*IF($A140&gt;=Summary!$B$11,Summary!$B$10,Summary!$B$9),2),0))</f>
      </c>
    </row>
    <row r="141">
      <c r="A141" s="2"/>
      <c r="B141" s="0"/>
      <c r="C141" s="3"/>
      <c r="D141" s="0"/>
      <c r="E141" s="0"/>
      <c r="F141" s="5">
        <f>IF(COUNT(A141,C141)&lt;2,"",IF(UPPER(B141)="B",ROUND(C141*IF($A141&gt;=Summary!$B$11,Summary!$B$10,Summary!$B$9),2),0))</f>
      </c>
    </row>
    <row r="142">
      <c r="A142" s="2"/>
      <c r="B142" s="0"/>
      <c r="C142" s="3"/>
      <c r="D142" s="0"/>
      <c r="E142" s="0"/>
      <c r="F142" s="5">
        <f>IF(COUNT(A142,C142)&lt;2,"",IF(UPPER(B142)="B",ROUND(C142*IF($A142&gt;=Summary!$B$11,Summary!$B$10,Summary!$B$9),2),0))</f>
      </c>
    </row>
    <row r="143">
      <c r="A143" s="2"/>
      <c r="B143" s="0"/>
      <c r="C143" s="3"/>
      <c r="D143" s="0"/>
      <c r="E143" s="0"/>
      <c r="F143" s="5">
        <f>IF(COUNT(A143,C143)&lt;2,"",IF(UPPER(B143)="B",ROUND(C143*IF($A143&gt;=Summary!$B$11,Summary!$B$10,Summary!$B$9),2),0))</f>
      </c>
    </row>
    <row r="144">
      <c r="A144" s="2"/>
      <c r="B144" s="0"/>
      <c r="C144" s="3"/>
      <c r="D144" s="0"/>
      <c r="E144" s="0"/>
      <c r="F144" s="5">
        <f>IF(COUNT(A144,C144)&lt;2,"",IF(UPPER(B144)="B",ROUND(C144*IF($A144&gt;=Summary!$B$11,Summary!$B$10,Summary!$B$9),2),0))</f>
      </c>
    </row>
    <row r="145">
      <c r="A145" s="2"/>
      <c r="B145" s="0"/>
      <c r="C145" s="3"/>
      <c r="D145" s="0"/>
      <c r="E145" s="0"/>
      <c r="F145" s="5">
        <f>IF(COUNT(A145,C145)&lt;2,"",IF(UPPER(B145)="B",ROUND(C145*IF($A145&gt;=Summary!$B$11,Summary!$B$10,Summary!$B$9),2),0))</f>
      </c>
    </row>
    <row r="146">
      <c r="A146" s="2"/>
      <c r="B146" s="0"/>
      <c r="C146" s="3"/>
      <c r="D146" s="0"/>
      <c r="E146" s="0"/>
      <c r="F146" s="5">
        <f>IF(COUNT(A146,C146)&lt;2,"",IF(UPPER(B146)="B",ROUND(C146*IF($A146&gt;=Summary!$B$11,Summary!$B$10,Summary!$B$9),2),0))</f>
      </c>
    </row>
    <row r="147">
      <c r="A147" s="2"/>
      <c r="B147" s="0"/>
      <c r="C147" s="3"/>
      <c r="D147" s="0"/>
      <c r="E147" s="0"/>
      <c r="F147" s="5">
        <f>IF(COUNT(A147,C147)&lt;2,"",IF(UPPER(B147)="B",ROUND(C147*IF($A147&gt;=Summary!$B$11,Summary!$B$10,Summary!$B$9),2),0))</f>
      </c>
    </row>
    <row r="148">
      <c r="A148" s="2"/>
      <c r="B148" s="0"/>
      <c r="C148" s="3"/>
      <c r="D148" s="0"/>
      <c r="E148" s="0"/>
      <c r="F148" s="5">
        <f>IF(COUNT(A148,C148)&lt;2,"",IF(UPPER(B148)="B",ROUND(C148*IF($A148&gt;=Summary!$B$11,Summary!$B$10,Summary!$B$9),2),0))</f>
      </c>
    </row>
    <row r="149">
      <c r="A149" s="2"/>
      <c r="B149" s="0"/>
      <c r="C149" s="3"/>
      <c r="D149" s="0"/>
      <c r="E149" s="0"/>
      <c r="F149" s="5">
        <f>IF(COUNT(A149,C149)&lt;2,"",IF(UPPER(B149)="B",ROUND(C149*IF($A149&gt;=Summary!$B$11,Summary!$B$10,Summary!$B$9),2),0))</f>
      </c>
    </row>
    <row r="150">
      <c r="A150" s="2"/>
      <c r="B150" s="0"/>
      <c r="C150" s="3"/>
      <c r="D150" s="0"/>
      <c r="E150" s="0"/>
      <c r="F150" s="5">
        <f>IF(COUNT(A150,C150)&lt;2,"",IF(UPPER(B150)="B",ROUND(C150*IF($A150&gt;=Summary!$B$11,Summary!$B$10,Summary!$B$9),2),0))</f>
      </c>
    </row>
    <row r="151">
      <c r="A151" s="2"/>
      <c r="B151" s="0"/>
      <c r="C151" s="3"/>
      <c r="D151" s="0"/>
      <c r="E151" s="0"/>
      <c r="F151" s="5">
        <f>IF(COUNT(A151,C151)&lt;2,"",IF(UPPER(B151)="B",ROUND(C151*IF($A151&gt;=Summary!$B$11,Summary!$B$10,Summary!$B$9),2),0))</f>
      </c>
    </row>
    <row r="152">
      <c r="A152" s="2"/>
      <c r="B152" s="0"/>
      <c r="C152" s="3"/>
      <c r="D152" s="0"/>
      <c r="E152" s="0"/>
      <c r="F152" s="5">
        <f>IF(COUNT(A152,C152)&lt;2,"",IF(UPPER(B152)="B",ROUND(C152*IF($A152&gt;=Summary!$B$11,Summary!$B$10,Summary!$B$9),2),0))</f>
      </c>
    </row>
    <row r="153">
      <c r="A153" s="2"/>
      <c r="B153" s="0"/>
      <c r="C153" s="3"/>
      <c r="D153" s="0"/>
      <c r="E153" s="0"/>
      <c r="F153" s="5">
        <f>IF(COUNT(A153,C153)&lt;2,"",IF(UPPER(B153)="B",ROUND(C153*IF($A153&gt;=Summary!$B$11,Summary!$B$10,Summary!$B$9),2),0))</f>
      </c>
    </row>
    <row r="154">
      <c r="A154" s="2"/>
      <c r="B154" s="0"/>
      <c r="C154" s="3"/>
      <c r="D154" s="0"/>
      <c r="E154" s="0"/>
      <c r="F154" s="5">
        <f>IF(COUNT(A154,C154)&lt;2,"",IF(UPPER(B154)="B",ROUND(C154*IF($A154&gt;=Summary!$B$11,Summary!$B$10,Summary!$B$9),2),0))</f>
      </c>
    </row>
    <row r="155">
      <c r="A155" s="2"/>
      <c r="B155" s="0"/>
      <c r="C155" s="3"/>
      <c r="D155" s="0"/>
      <c r="E155" s="0"/>
      <c r="F155" s="5">
        <f>IF(COUNT(A155,C155)&lt;2,"",IF(UPPER(B155)="B",ROUND(C155*IF($A155&gt;=Summary!$B$11,Summary!$B$10,Summary!$B$9),2),0))</f>
      </c>
    </row>
    <row r="156">
      <c r="A156" s="2"/>
      <c r="B156" s="0"/>
      <c r="C156" s="3"/>
      <c r="D156" s="0"/>
      <c r="E156" s="0"/>
      <c r="F156" s="5">
        <f>IF(COUNT(A156,C156)&lt;2,"",IF(UPPER(B156)="B",ROUND(C156*IF($A156&gt;=Summary!$B$11,Summary!$B$10,Summary!$B$9),2),0))</f>
      </c>
    </row>
    <row r="157">
      <c r="A157" s="2"/>
      <c r="B157" s="0"/>
      <c r="C157" s="3"/>
      <c r="D157" s="0"/>
      <c r="E157" s="0"/>
      <c r="F157" s="5">
        <f>IF(COUNT(A157,C157)&lt;2,"",IF(UPPER(B157)="B",ROUND(C157*IF($A157&gt;=Summary!$B$11,Summary!$B$10,Summary!$B$9),2),0))</f>
      </c>
    </row>
    <row r="158">
      <c r="A158" s="2"/>
      <c r="B158" s="0"/>
      <c r="C158" s="3"/>
      <c r="D158" s="0"/>
      <c r="E158" s="0"/>
      <c r="F158" s="5">
        <f>IF(COUNT(A158,C158)&lt;2,"",IF(UPPER(B158)="B",ROUND(C158*IF($A158&gt;=Summary!$B$11,Summary!$B$10,Summary!$B$9),2),0))</f>
      </c>
    </row>
    <row r="159">
      <c r="A159" s="2"/>
      <c r="B159" s="0"/>
      <c r="C159" s="3"/>
      <c r="D159" s="0"/>
      <c r="E159" s="0"/>
      <c r="F159" s="5">
        <f>IF(COUNT(A159,C159)&lt;2,"",IF(UPPER(B159)="B",ROUND(C159*IF($A159&gt;=Summary!$B$11,Summary!$B$10,Summary!$B$9),2),0))</f>
      </c>
    </row>
    <row r="160">
      <c r="A160" s="2"/>
      <c r="B160" s="0"/>
      <c r="C160" s="3"/>
      <c r="D160" s="0"/>
      <c r="E160" s="0"/>
      <c r="F160" s="5">
        <f>IF(COUNT(A160,C160)&lt;2,"",IF(UPPER(B160)="B",ROUND(C160*IF($A160&gt;=Summary!$B$11,Summary!$B$10,Summary!$B$9),2),0))</f>
      </c>
    </row>
    <row r="161">
      <c r="A161" s="2"/>
      <c r="B161" s="0"/>
      <c r="C161" s="3"/>
      <c r="D161" s="0"/>
      <c r="E161" s="0"/>
      <c r="F161" s="5">
        <f>IF(COUNT(A161,C161)&lt;2,"",IF(UPPER(B161)="B",ROUND(C161*IF($A161&gt;=Summary!$B$11,Summary!$B$10,Summary!$B$9),2),0))</f>
      </c>
    </row>
    <row r="162">
      <c r="A162" s="2"/>
      <c r="B162" s="0"/>
      <c r="C162" s="3"/>
      <c r="D162" s="0"/>
      <c r="E162" s="0"/>
      <c r="F162" s="5">
        <f>IF(COUNT(A162,C162)&lt;2,"",IF(UPPER(B162)="B",ROUND(C162*IF($A162&gt;=Summary!$B$11,Summary!$B$10,Summary!$B$9),2),0))</f>
      </c>
    </row>
    <row r="163">
      <c r="A163" s="2"/>
      <c r="B163" s="0"/>
      <c r="C163" s="3"/>
      <c r="D163" s="0"/>
      <c r="E163" s="0"/>
      <c r="F163" s="5">
        <f>IF(COUNT(A163,C163)&lt;2,"",IF(UPPER(B163)="B",ROUND(C163*IF($A163&gt;=Summary!$B$11,Summary!$B$10,Summary!$B$9),2),0))</f>
      </c>
    </row>
    <row r="164">
      <c r="A164" s="2"/>
      <c r="B164" s="0"/>
      <c r="C164" s="3"/>
      <c r="D164" s="0"/>
      <c r="E164" s="0"/>
      <c r="F164" s="5">
        <f>IF(COUNT(A164,C164)&lt;2,"",IF(UPPER(B164)="B",ROUND(C164*IF($A164&gt;=Summary!$B$11,Summary!$B$10,Summary!$B$9),2),0))</f>
      </c>
    </row>
    <row r="165">
      <c r="A165" s="2"/>
      <c r="B165" s="0"/>
      <c r="C165" s="3"/>
      <c r="D165" s="0"/>
      <c r="E165" s="0"/>
      <c r="F165" s="5">
        <f>IF(COUNT(A165,C165)&lt;2,"",IF(UPPER(B165)="B",ROUND(C165*IF($A165&gt;=Summary!$B$11,Summary!$B$10,Summary!$B$9),2),0))</f>
      </c>
    </row>
    <row r="166">
      <c r="A166" s="2"/>
      <c r="B166" s="0"/>
      <c r="C166" s="3"/>
      <c r="D166" s="0"/>
      <c r="E166" s="0"/>
      <c r="F166" s="5">
        <f>IF(COUNT(A166,C166)&lt;2,"",IF(UPPER(B166)="B",ROUND(C166*IF($A166&gt;=Summary!$B$11,Summary!$B$10,Summary!$B$9),2),0))</f>
      </c>
    </row>
    <row r="167">
      <c r="A167" s="2"/>
      <c r="B167" s="0"/>
      <c r="C167" s="3"/>
      <c r="D167" s="0"/>
      <c r="E167" s="0"/>
      <c r="F167" s="5">
        <f>IF(COUNT(A167,C167)&lt;2,"",IF(UPPER(B167)="B",ROUND(C167*IF($A167&gt;=Summary!$B$11,Summary!$B$10,Summary!$B$9),2),0))</f>
      </c>
    </row>
    <row r="168">
      <c r="A168" s="2"/>
      <c r="B168" s="0"/>
      <c r="C168" s="3"/>
      <c r="D168" s="0"/>
      <c r="E168" s="0"/>
      <c r="F168" s="5">
        <f>IF(COUNT(A168,C168)&lt;2,"",IF(UPPER(B168)="B",ROUND(C168*IF($A168&gt;=Summary!$B$11,Summary!$B$10,Summary!$B$9),2),0))</f>
      </c>
    </row>
    <row r="169">
      <c r="A169" s="2"/>
      <c r="B169" s="0"/>
      <c r="C169" s="3"/>
      <c r="D169" s="0"/>
      <c r="E169" s="0"/>
      <c r="F169" s="5">
        <f>IF(COUNT(A169,C169)&lt;2,"",IF(UPPER(B169)="B",ROUND(C169*IF($A169&gt;=Summary!$B$11,Summary!$B$10,Summary!$B$9),2),0))</f>
      </c>
    </row>
    <row r="170">
      <c r="A170" s="2"/>
      <c r="B170" s="0"/>
      <c r="C170" s="3"/>
      <c r="D170" s="0"/>
      <c r="E170" s="0"/>
      <c r="F170" s="5">
        <f>IF(COUNT(A170,C170)&lt;2,"",IF(UPPER(B170)="B",ROUND(C170*IF($A170&gt;=Summary!$B$11,Summary!$B$10,Summary!$B$9),2),0))</f>
      </c>
    </row>
    <row r="171">
      <c r="A171" s="2"/>
      <c r="B171" s="0"/>
      <c r="C171" s="3"/>
      <c r="D171" s="0"/>
      <c r="E171" s="0"/>
      <c r="F171" s="5">
        <f>IF(COUNT(A171,C171)&lt;2,"",IF(UPPER(B171)="B",ROUND(C171*IF($A171&gt;=Summary!$B$11,Summary!$B$10,Summary!$B$9),2),0))</f>
      </c>
    </row>
    <row r="172">
      <c r="A172" s="2"/>
      <c r="B172" s="0"/>
      <c r="C172" s="3"/>
      <c r="D172" s="0"/>
      <c r="E172" s="0"/>
      <c r="F172" s="5">
        <f>IF(COUNT(A172,C172)&lt;2,"",IF(UPPER(B172)="B",ROUND(C172*IF($A172&gt;=Summary!$B$11,Summary!$B$10,Summary!$B$9),2),0))</f>
      </c>
    </row>
    <row r="173">
      <c r="A173" s="2"/>
      <c r="B173" s="0"/>
      <c r="C173" s="3"/>
      <c r="D173" s="0"/>
      <c r="E173" s="0"/>
      <c r="F173" s="5">
        <f>IF(COUNT(A173,C173)&lt;2,"",IF(UPPER(B173)="B",ROUND(C173*IF($A173&gt;=Summary!$B$11,Summary!$B$10,Summary!$B$9),2),0))</f>
      </c>
    </row>
    <row r="174">
      <c r="A174" s="2"/>
      <c r="B174" s="0"/>
      <c r="C174" s="3"/>
      <c r="D174" s="0"/>
      <c r="E174" s="0"/>
      <c r="F174" s="5">
        <f>IF(COUNT(A174,C174)&lt;2,"",IF(UPPER(B174)="B",ROUND(C174*IF($A174&gt;=Summary!$B$11,Summary!$B$10,Summary!$B$9),2),0))</f>
      </c>
    </row>
    <row r="175">
      <c r="A175" s="2"/>
      <c r="B175" s="0"/>
      <c r="C175" s="3"/>
      <c r="D175" s="0"/>
      <c r="E175" s="0"/>
      <c r="F175" s="5">
        <f>IF(COUNT(A175,C175)&lt;2,"",IF(UPPER(B175)="B",ROUND(C175*IF($A175&gt;=Summary!$B$11,Summary!$B$10,Summary!$B$9),2),0))</f>
      </c>
    </row>
    <row r="176">
      <c r="A176" s="2"/>
      <c r="B176" s="0"/>
      <c r="C176" s="3"/>
      <c r="D176" s="0"/>
      <c r="E176" s="0"/>
      <c r="F176" s="5">
        <f>IF(COUNT(A176,C176)&lt;2,"",IF(UPPER(B176)="B",ROUND(C176*IF($A176&gt;=Summary!$B$11,Summary!$B$10,Summary!$B$9),2),0))</f>
      </c>
    </row>
    <row r="177">
      <c r="A177" s="2"/>
      <c r="B177" s="0"/>
      <c r="C177" s="3"/>
      <c r="D177" s="0"/>
      <c r="E177" s="0"/>
      <c r="F177" s="5">
        <f>IF(COUNT(A177,C177)&lt;2,"",IF(UPPER(B177)="B",ROUND(C177*IF($A177&gt;=Summary!$B$11,Summary!$B$10,Summary!$B$9),2),0))</f>
      </c>
    </row>
    <row r="178">
      <c r="A178" s="2"/>
      <c r="B178" s="0"/>
      <c r="C178" s="3"/>
      <c r="D178" s="0"/>
      <c r="E178" s="0"/>
      <c r="F178" s="5">
        <f>IF(COUNT(A178,C178)&lt;2,"",IF(UPPER(B178)="B",ROUND(C178*IF($A178&gt;=Summary!$B$11,Summary!$B$10,Summary!$B$9),2),0))</f>
      </c>
    </row>
    <row r="179">
      <c r="A179" s="2"/>
      <c r="B179" s="0"/>
      <c r="C179" s="3"/>
      <c r="D179" s="0"/>
      <c r="E179" s="0"/>
      <c r="F179" s="5">
        <f>IF(COUNT(A179,C179)&lt;2,"",IF(UPPER(B179)="B",ROUND(C179*IF($A179&gt;=Summary!$B$11,Summary!$B$10,Summary!$B$9),2),0))</f>
      </c>
    </row>
    <row r="180">
      <c r="A180" s="2"/>
      <c r="B180" s="0"/>
      <c r="C180" s="3"/>
      <c r="D180" s="0"/>
      <c r="E180" s="0"/>
      <c r="F180" s="5">
        <f>IF(COUNT(A180,C180)&lt;2,"",IF(UPPER(B180)="B",ROUND(C180*IF($A180&gt;=Summary!$B$11,Summary!$B$10,Summary!$B$9),2),0))</f>
      </c>
    </row>
    <row r="181">
      <c r="A181" s="2"/>
      <c r="B181" s="0"/>
      <c r="C181" s="3"/>
      <c r="D181" s="0"/>
      <c r="E181" s="0"/>
      <c r="F181" s="5">
        <f>IF(COUNT(A181,C181)&lt;2,"",IF(UPPER(B181)="B",ROUND(C181*IF($A181&gt;=Summary!$B$11,Summary!$B$10,Summary!$B$9),2),0))</f>
      </c>
    </row>
    <row r="182">
      <c r="A182" s="2"/>
      <c r="B182" s="0"/>
      <c r="C182" s="3"/>
      <c r="D182" s="0"/>
      <c r="E182" s="0"/>
      <c r="F182" s="5">
        <f>IF(COUNT(A182,C182)&lt;2,"",IF(UPPER(B182)="B",ROUND(C182*IF($A182&gt;=Summary!$B$11,Summary!$B$10,Summary!$B$9),2),0))</f>
      </c>
    </row>
    <row r="183">
      <c r="A183" s="2"/>
      <c r="B183" s="0"/>
      <c r="C183" s="3"/>
      <c r="D183" s="0"/>
      <c r="E183" s="0"/>
      <c r="F183" s="5">
        <f>IF(COUNT(A183,C183)&lt;2,"",IF(UPPER(B183)="B",ROUND(C183*IF($A183&gt;=Summary!$B$11,Summary!$B$10,Summary!$B$9),2),0))</f>
      </c>
    </row>
    <row r="184">
      <c r="A184" s="2"/>
      <c r="B184" s="0"/>
      <c r="C184" s="3"/>
      <c r="D184" s="0"/>
      <c r="E184" s="0"/>
      <c r="F184" s="5">
        <f>IF(COUNT(A184,C184)&lt;2,"",IF(UPPER(B184)="B",ROUND(C184*IF($A184&gt;=Summary!$B$11,Summary!$B$10,Summary!$B$9),2),0))</f>
      </c>
    </row>
    <row r="185">
      <c r="A185" s="2"/>
      <c r="B185" s="0"/>
      <c r="C185" s="3"/>
      <c r="D185" s="0"/>
      <c r="E185" s="0"/>
      <c r="F185" s="5">
        <f>IF(COUNT(A185,C185)&lt;2,"",IF(UPPER(B185)="B",ROUND(C185*IF($A185&gt;=Summary!$B$11,Summary!$B$10,Summary!$B$9),2),0))</f>
      </c>
    </row>
    <row r="186">
      <c r="A186" s="2"/>
      <c r="B186" s="0"/>
      <c r="C186" s="3"/>
      <c r="D186" s="0"/>
      <c r="E186" s="0"/>
      <c r="F186" s="5">
        <f>IF(COUNT(A186,C186)&lt;2,"",IF(UPPER(B186)="B",ROUND(C186*IF($A186&gt;=Summary!$B$11,Summary!$B$10,Summary!$B$9),2),0))</f>
      </c>
    </row>
    <row r="187">
      <c r="A187" s="2"/>
      <c r="B187" s="0"/>
      <c r="C187" s="3"/>
      <c r="D187" s="0"/>
      <c r="E187" s="0"/>
      <c r="F187" s="5">
        <f>IF(COUNT(A187,C187)&lt;2,"",IF(UPPER(B187)="B",ROUND(C187*IF($A187&gt;=Summary!$B$11,Summary!$B$10,Summary!$B$9),2),0))</f>
      </c>
    </row>
    <row r="188">
      <c r="A188" s="2"/>
      <c r="B188" s="0"/>
      <c r="C188" s="3"/>
      <c r="D188" s="0"/>
      <c r="E188" s="0"/>
      <c r="F188" s="5">
        <f>IF(COUNT(A188,C188)&lt;2,"",IF(UPPER(B188)="B",ROUND(C188*IF($A188&gt;=Summary!$B$11,Summary!$B$10,Summary!$B$9),2),0))</f>
      </c>
    </row>
    <row r="189">
      <c r="A189" s="2"/>
      <c r="B189" s="0"/>
      <c r="C189" s="3"/>
      <c r="D189" s="0"/>
      <c r="E189" s="0"/>
      <c r="F189" s="5">
        <f>IF(COUNT(A189,C189)&lt;2,"",IF(UPPER(B189)="B",ROUND(C189*IF($A189&gt;=Summary!$B$11,Summary!$B$10,Summary!$B$9),2),0))</f>
      </c>
    </row>
    <row r="190">
      <c r="A190" s="2"/>
      <c r="B190" s="0"/>
      <c r="C190" s="3"/>
      <c r="D190" s="0"/>
      <c r="E190" s="0"/>
      <c r="F190" s="5">
        <f>IF(COUNT(A190,C190)&lt;2,"",IF(UPPER(B190)="B",ROUND(C190*IF($A190&gt;=Summary!$B$11,Summary!$B$10,Summary!$B$9),2),0))</f>
      </c>
    </row>
    <row r="191">
      <c r="A191" s="2"/>
      <c r="B191" s="0"/>
      <c r="C191" s="3"/>
      <c r="D191" s="0"/>
      <c r="E191" s="0"/>
      <c r="F191" s="5">
        <f>IF(COUNT(A191,C191)&lt;2,"",IF(UPPER(B191)="B",ROUND(C191*IF($A191&gt;=Summary!$B$11,Summary!$B$10,Summary!$B$9),2),0))</f>
      </c>
    </row>
    <row r="192">
      <c r="A192" s="2"/>
      <c r="B192" s="0"/>
      <c r="C192" s="3"/>
      <c r="D192" s="0"/>
      <c r="E192" s="0"/>
      <c r="F192" s="5">
        <f>IF(COUNT(A192,C192)&lt;2,"",IF(UPPER(B192)="B",ROUND(C192*IF($A192&gt;=Summary!$B$11,Summary!$B$10,Summary!$B$9),2),0))</f>
      </c>
    </row>
    <row r="193">
      <c r="A193" s="2"/>
      <c r="B193" s="0"/>
      <c r="C193" s="3"/>
      <c r="D193" s="0"/>
      <c r="E193" s="0"/>
      <c r="F193" s="5">
        <f>IF(COUNT(A193,C193)&lt;2,"",IF(UPPER(B193)="B",ROUND(C193*IF($A193&gt;=Summary!$B$11,Summary!$B$10,Summary!$B$9),2),0))</f>
      </c>
    </row>
    <row r="194">
      <c r="A194" s="2"/>
      <c r="B194" s="0"/>
      <c r="C194" s="3"/>
      <c r="D194" s="0"/>
      <c r="E194" s="0"/>
      <c r="F194" s="5">
        <f>IF(COUNT(A194,C194)&lt;2,"",IF(UPPER(B194)="B",ROUND(C194*IF($A194&gt;=Summary!$B$11,Summary!$B$10,Summary!$B$9),2),0))</f>
      </c>
    </row>
    <row r="195">
      <c r="A195" s="2"/>
      <c r="B195" s="0"/>
      <c r="C195" s="3"/>
      <c r="D195" s="0"/>
      <c r="E195" s="0"/>
      <c r="F195" s="5">
        <f>IF(COUNT(A195,C195)&lt;2,"",IF(UPPER(B195)="B",ROUND(C195*IF($A195&gt;=Summary!$B$11,Summary!$B$10,Summary!$B$9),2),0))</f>
      </c>
    </row>
    <row r="196">
      <c r="A196" s="2"/>
      <c r="B196" s="0"/>
      <c r="C196" s="3"/>
      <c r="D196" s="0"/>
      <c r="E196" s="0"/>
      <c r="F196" s="5">
        <f>IF(COUNT(A196,C196)&lt;2,"",IF(UPPER(B196)="B",ROUND(C196*IF($A196&gt;=Summary!$B$11,Summary!$B$10,Summary!$B$9),2),0))</f>
      </c>
    </row>
    <row r="197">
      <c r="A197" s="2"/>
      <c r="B197" s="0"/>
      <c r="C197" s="3"/>
      <c r="D197" s="0"/>
      <c r="E197" s="0"/>
      <c r="F197" s="5">
        <f>IF(COUNT(A197,C197)&lt;2,"",IF(UPPER(B197)="B",ROUND(C197*IF($A197&gt;=Summary!$B$11,Summary!$B$10,Summary!$B$9),2),0))</f>
      </c>
    </row>
    <row r="198">
      <c r="A198" s="2"/>
      <c r="B198" s="0"/>
      <c r="C198" s="3"/>
      <c r="D198" s="0"/>
      <c r="E198" s="0"/>
      <c r="F198" s="5">
        <f>IF(COUNT(A198,C198)&lt;2,"",IF(UPPER(B198)="B",ROUND(C198*IF($A198&gt;=Summary!$B$11,Summary!$B$10,Summary!$B$9),2),0))</f>
      </c>
    </row>
    <row r="199">
      <c r="A199" s="2"/>
      <c r="B199" s="0"/>
      <c r="C199" s="3"/>
      <c r="D199" s="0"/>
      <c r="E199" s="0"/>
      <c r="F199" s="5">
        <f>IF(COUNT(A199,C199)&lt;2,"",IF(UPPER(B199)="B",ROUND(C199*IF($A199&gt;=Summary!$B$11,Summary!$B$10,Summary!$B$9),2),0))</f>
      </c>
    </row>
    <row r="200">
      <c r="A200" s="2"/>
      <c r="B200" s="0"/>
      <c r="C200" s="3"/>
      <c r="D200" s="0"/>
      <c r="E200" s="0"/>
      <c r="F200" s="5">
        <f>IF(COUNT(A200,C200)&lt;2,"",IF(UPPER(B200)="B",ROUND(C200*IF($A200&gt;=Summary!$B$11,Summary!$B$10,Summary!$B$9),2),0))</f>
      </c>
    </row>
    <row r="201">
      <c r="A201" s="2"/>
      <c r="B201" s="0"/>
      <c r="C201" s="3"/>
      <c r="D201" s="0"/>
      <c r="E201" s="0"/>
      <c r="F201" s="5">
        <f>IF(COUNT(A201,C201)&lt;2,"",IF(UPPER(B201)="B",ROUND(C201*IF($A201&gt;=Summary!$B$11,Summary!$B$10,Summary!$B$9),2),0))</f>
      </c>
    </row>
  </sheetData>
  <dataValidations count="1">
    <dataValidation type="list" allowBlank="1" showErrorMessage="1" sqref="B2:B201">
      <formula1>"B,C,P"</formula1>
      <formula2/>
      <errorTitle>Category</errorTitle>
      <error>Use B, C, P: Business (claimed); Commuting (not claimed); Personal (not claimed).</error>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42"/>
  <sheetViews>
    <sheetView workbookViewId="0"/>
  </sheetViews>
  <sheetFormatPr defaultRowHeight="15"/>
  <cols>
    <col min="1" max="1" width="26" customWidth="1"/>
    <col min="2" max="2" width="14" customWidth="1"/>
    <col min="3" max="3" width="16" customWidth="1"/>
    <col min="4" max="4" width="14" customWidth="1"/>
    <col min="5" max="5" width="12" customWidth="1"/>
  </cols>
  <sheetData>
    <row r="1">
      <c r="A1" s="8" t="inlineStr">
        <is>
          <t>Mileage claim summary</t>
        </is>
      </c>
    </row>
    <row r="2">
      <c r="A2" s="0" t="inlineStr">
        <is>
          <t>2026 business miles, priced by month</t>
        </is>
      </c>
    </row>
    <row r="3">
      <c r="A3" s="6" t="inlineStr">
        <is>
          <t>Employee name</t>
        </is>
      </c>
      <c r="B3" s="0" t="inlineStr">
        <is>
          <t/>
        </is>
      </c>
      <c r="D3" s="6" t="inlineStr">
        <is>
          <t>Employee ID</t>
        </is>
      </c>
      <c r="E3" s="0" t="inlineStr">
        <is>
          <t/>
        </is>
      </c>
    </row>
    <row r="4">
      <c r="A4" s="6" t="inlineStr">
        <is>
          <t>Employer</t>
        </is>
      </c>
      <c r="B4" s="0" t="inlineStr">
        <is>
          <t/>
        </is>
      </c>
      <c r="D4" s="6" t="inlineStr">
        <is>
          <t>Department / cost centre</t>
        </is>
      </c>
      <c r="E4" s="0" t="inlineStr">
        <is>
          <t/>
        </is>
      </c>
    </row>
    <row r="5">
      <c r="A5" s="6" t="inlineStr">
        <is>
          <t>Claim period</t>
        </is>
      </c>
      <c r="B5" s="0" t="inlineStr">
        <is>
          <t/>
        </is>
      </c>
      <c r="D5" s="6" t="inlineStr">
        <is>
          <t>Date submitted</t>
        </is>
      </c>
      <c r="E5" s="0" t="inlineStr">
        <is>
          <t/>
        </is>
      </c>
    </row>
    <row r="6">
      <c r="A6" s="6" t="inlineStr">
        <is>
          <t>Vehicle</t>
        </is>
      </c>
      <c r="B6" s="0" t="inlineStr">
        <is>
          <t/>
        </is>
      </c>
      <c r="D6" s="6" t="inlineStr">
        <is>
          <t>Rate basis</t>
        </is>
      </c>
      <c r="E6" s="0" t="inlineStr">
        <is>
          <t/>
        </is>
      </c>
    </row>
    <row r="8">
      <c r="A8" s="6" t="inlineStr">
        <is>
          <t>Rates used in this claim</t>
        </is>
      </c>
    </row>
    <row r="9">
      <c r="A9" s="6" t="inlineStr">
        <is>
          <t>Business rate, Jan 1 - Jun 30, 2026</t>
        </is>
      </c>
      <c r="B9" s="4">
        <v>0.725</v>
      </c>
      <c r="D9" s="0" t="inlineStr">
        <is>
          <t>IRS Notice 2026-10 (Jan 1-Jun 30)</t>
        </is>
      </c>
    </row>
    <row r="10">
      <c r="A10" s="6" t="inlineStr">
        <is>
          <t>Business rate, Jul 1 - Dec 31, 2026</t>
        </is>
      </c>
      <c r="B10" s="4">
        <v>0.76</v>
      </c>
      <c r="D10" s="0" t="inlineStr">
        <is>
          <t>IRS Announcement 2026-11 (Jul 1-Dec 31)</t>
        </is>
      </c>
    </row>
    <row r="11">
      <c r="A11" s="6" t="inlineStr">
        <is>
          <t>The rate changes on</t>
        </is>
      </c>
      <c r="B11" s="2">
        <v>46204</v>
      </c>
    </row>
    <row r="13">
      <c r="A13" s="1" t="inlineStr">
        <is>
          <t>Month</t>
        </is>
      </c>
      <c r="B13" s="1" t="inlineStr">
        <is>
          <t>Business miles</t>
        </is>
      </c>
      <c r="C13" s="1" t="inlineStr">
        <is>
          <t>Rate a mile ($)</t>
        </is>
      </c>
      <c r="D13" s="1" t="inlineStr">
        <is>
          <t>Amount</t>
        </is>
      </c>
    </row>
    <row r="14">
      <c r="A14" s="6" t="inlineStr">
        <is>
          <t>January</t>
        </is>
      </c>
      <c r="B14" s="3">
        <f>SUMIFS(Trips!$C$2:$C$201,Trips!$A$2:$A$201,"&gt;="&amp;DATE(2026,1,1),Trips!$A$2:$A$201,"&lt;"&amp;EDATE(DATE(2026,1,1),1),Trips!$B$2:$B$201,"B")</f>
      </c>
      <c r="C14" s="4">
        <f>IF(DATE(2026,1,1)&gt;=$B$11,$B$10,$B$9)</f>
      </c>
      <c r="D14" s="5">
        <f>ROUND(B14*C14,2)</f>
      </c>
    </row>
    <row r="15">
      <c r="A15" s="6" t="inlineStr">
        <is>
          <t>February</t>
        </is>
      </c>
      <c r="B15" s="3">
        <f>SUMIFS(Trips!$C$2:$C$201,Trips!$A$2:$A$201,"&gt;="&amp;DATE(2026,2,1),Trips!$A$2:$A$201,"&lt;"&amp;EDATE(DATE(2026,2,1),1),Trips!$B$2:$B$201,"B")</f>
      </c>
      <c r="C15" s="4">
        <f>IF(DATE(2026,2,1)&gt;=$B$11,$B$10,$B$9)</f>
      </c>
      <c r="D15" s="5">
        <f>ROUND(B15*C15,2)</f>
      </c>
    </row>
    <row r="16">
      <c r="A16" s="6" t="inlineStr">
        <is>
          <t>March</t>
        </is>
      </c>
      <c r="B16" s="3">
        <f>SUMIFS(Trips!$C$2:$C$201,Trips!$A$2:$A$201,"&gt;="&amp;DATE(2026,3,1),Trips!$A$2:$A$201,"&lt;"&amp;EDATE(DATE(2026,3,1),1),Trips!$B$2:$B$201,"B")</f>
      </c>
      <c r="C16" s="4">
        <f>IF(DATE(2026,3,1)&gt;=$B$11,$B$10,$B$9)</f>
      </c>
      <c r="D16" s="5">
        <f>ROUND(B16*C16,2)</f>
      </c>
    </row>
    <row r="17">
      <c r="A17" s="6" t="inlineStr">
        <is>
          <t>April</t>
        </is>
      </c>
      <c r="B17" s="3">
        <f>SUMIFS(Trips!$C$2:$C$201,Trips!$A$2:$A$201,"&gt;="&amp;DATE(2026,4,1),Trips!$A$2:$A$201,"&lt;"&amp;EDATE(DATE(2026,4,1),1),Trips!$B$2:$B$201,"B")</f>
      </c>
      <c r="C17" s="4">
        <f>IF(DATE(2026,4,1)&gt;=$B$11,$B$10,$B$9)</f>
      </c>
      <c r="D17" s="5">
        <f>ROUND(B17*C17,2)</f>
      </c>
    </row>
    <row r="18">
      <c r="A18" s="6" t="inlineStr">
        <is>
          <t>May</t>
        </is>
      </c>
      <c r="B18" s="3">
        <f>SUMIFS(Trips!$C$2:$C$201,Trips!$A$2:$A$201,"&gt;="&amp;DATE(2026,5,1),Trips!$A$2:$A$201,"&lt;"&amp;EDATE(DATE(2026,5,1),1),Trips!$B$2:$B$201,"B")</f>
      </c>
      <c r="C18" s="4">
        <f>IF(DATE(2026,5,1)&gt;=$B$11,$B$10,$B$9)</f>
      </c>
      <c r="D18" s="5">
        <f>ROUND(B18*C18,2)</f>
      </c>
    </row>
    <row r="19">
      <c r="A19" s="6" t="inlineStr">
        <is>
          <t>June</t>
        </is>
      </c>
      <c r="B19" s="3">
        <f>SUMIFS(Trips!$C$2:$C$201,Trips!$A$2:$A$201,"&gt;="&amp;DATE(2026,6,1),Trips!$A$2:$A$201,"&lt;"&amp;EDATE(DATE(2026,6,1),1),Trips!$B$2:$B$201,"B")</f>
      </c>
      <c r="C19" s="4">
        <f>IF(DATE(2026,6,1)&gt;=$B$11,$B$10,$B$9)</f>
      </c>
      <c r="D19" s="5">
        <f>ROUND(B19*C19,2)</f>
      </c>
    </row>
    <row r="20">
      <c r="A20" s="6" t="inlineStr">
        <is>
          <t>July</t>
        </is>
      </c>
      <c r="B20" s="3">
        <f>SUMIFS(Trips!$C$2:$C$201,Trips!$A$2:$A$201,"&gt;="&amp;DATE(2026,7,1),Trips!$A$2:$A$201,"&lt;"&amp;EDATE(DATE(2026,7,1),1),Trips!$B$2:$B$201,"B")</f>
      </c>
      <c r="C20" s="4">
        <f>IF(DATE(2026,7,1)&gt;=$B$11,$B$10,$B$9)</f>
      </c>
      <c r="D20" s="5">
        <f>ROUND(B20*C20,2)</f>
      </c>
    </row>
    <row r="21">
      <c r="A21" s="6" t="inlineStr">
        <is>
          <t>August</t>
        </is>
      </c>
      <c r="B21" s="3">
        <f>SUMIFS(Trips!$C$2:$C$201,Trips!$A$2:$A$201,"&gt;="&amp;DATE(2026,8,1),Trips!$A$2:$A$201,"&lt;"&amp;EDATE(DATE(2026,8,1),1),Trips!$B$2:$B$201,"B")</f>
      </c>
      <c r="C21" s="4">
        <f>IF(DATE(2026,8,1)&gt;=$B$11,$B$10,$B$9)</f>
      </c>
      <c r="D21" s="5">
        <f>ROUND(B21*C21,2)</f>
      </c>
    </row>
    <row r="22">
      <c r="A22" s="6" t="inlineStr">
        <is>
          <t>September</t>
        </is>
      </c>
      <c r="B22" s="3">
        <f>SUMIFS(Trips!$C$2:$C$201,Trips!$A$2:$A$201,"&gt;="&amp;DATE(2026,9,1),Trips!$A$2:$A$201,"&lt;"&amp;EDATE(DATE(2026,9,1),1),Trips!$B$2:$B$201,"B")</f>
      </c>
      <c r="C22" s="4">
        <f>IF(DATE(2026,9,1)&gt;=$B$11,$B$10,$B$9)</f>
      </c>
      <c r="D22" s="5">
        <f>ROUND(B22*C22,2)</f>
      </c>
    </row>
    <row r="23">
      <c r="A23" s="6" t="inlineStr">
        <is>
          <t>October</t>
        </is>
      </c>
      <c r="B23" s="3">
        <f>SUMIFS(Trips!$C$2:$C$201,Trips!$A$2:$A$201,"&gt;="&amp;DATE(2026,10,1),Trips!$A$2:$A$201,"&lt;"&amp;EDATE(DATE(2026,10,1),1),Trips!$B$2:$B$201,"B")</f>
      </c>
      <c r="C23" s="4">
        <f>IF(DATE(2026,10,1)&gt;=$B$11,$B$10,$B$9)</f>
      </c>
      <c r="D23" s="5">
        <f>ROUND(B23*C23,2)</f>
      </c>
    </row>
    <row r="24">
      <c r="A24" s="6" t="inlineStr">
        <is>
          <t>November</t>
        </is>
      </c>
      <c r="B24" s="3">
        <f>SUMIFS(Trips!$C$2:$C$201,Trips!$A$2:$A$201,"&gt;="&amp;DATE(2026,11,1),Trips!$A$2:$A$201,"&lt;"&amp;EDATE(DATE(2026,11,1),1),Trips!$B$2:$B$201,"B")</f>
      </c>
      <c r="C24" s="4">
        <f>IF(DATE(2026,11,1)&gt;=$B$11,$B$10,$B$9)</f>
      </c>
      <c r="D24" s="5">
        <f>ROUND(B24*C24,2)</f>
      </c>
    </row>
    <row r="25">
      <c r="A25" s="6" t="inlineStr">
        <is>
          <t>December</t>
        </is>
      </c>
      <c r="B25" s="3">
        <f>SUMIFS(Trips!$C$2:$C$201,Trips!$A$2:$A$201,"&gt;="&amp;DATE(2026,12,1),Trips!$A$2:$A$201,"&lt;"&amp;EDATE(DATE(2026,12,1),1),Trips!$B$2:$B$201,"B")</f>
      </c>
      <c r="C25" s="4">
        <f>IF(DATE(2026,12,1)&gt;=$B$11,$B$10,$B$9)</f>
      </c>
      <c r="D25" s="5">
        <f>ROUND(B25*C25,2)</f>
      </c>
    </row>
    <row r="27">
      <c r="A27" s="1" t="inlineStr">
        <is>
          <t>Quarter</t>
        </is>
      </c>
      <c r="B27" s="1" t="inlineStr">
        <is>
          <t>Business miles</t>
        </is>
      </c>
      <c r="D27" s="1" t="inlineStr">
        <is>
          <t>Amount</t>
        </is>
      </c>
    </row>
    <row r="28">
      <c r="A28" s="6" t="inlineStr">
        <is>
          <t>Q1</t>
        </is>
      </c>
      <c r="B28" s="3">
        <f>SUM(B14:B16)</f>
      </c>
      <c r="D28" s="5">
        <f>SUM(D14:D16)</f>
      </c>
    </row>
    <row r="29">
      <c r="A29" s="6" t="inlineStr">
        <is>
          <t>Q2</t>
        </is>
      </c>
      <c r="B29" s="3">
        <f>SUM(B17:B19)</f>
      </c>
      <c r="D29" s="5">
        <f>SUM(D17:D19)</f>
      </c>
    </row>
    <row r="30">
      <c r="A30" s="6" t="inlineStr">
        <is>
          <t>Q3</t>
        </is>
      </c>
      <c r="B30" s="3">
        <f>SUM(B20:B22)</f>
      </c>
      <c r="D30" s="5">
        <f>SUM(D20:D22)</f>
      </c>
    </row>
    <row r="31">
      <c r="A31" s="6" t="inlineStr">
        <is>
          <t>Q4</t>
        </is>
      </c>
      <c r="B31" s="3">
        <f>SUM(B23:B25)</f>
      </c>
      <c r="D31" s="5">
        <f>SUM(D23:D25)</f>
      </c>
    </row>
    <row r="32">
      <c r="A32" s="6" t="inlineStr">
        <is>
          <t>2026 total</t>
        </is>
      </c>
      <c r="B32" s="3">
        <f>SUM(B28:B31)</f>
      </c>
      <c r="D32" s="5">
        <f>SUM(D28:D31)</f>
      </c>
    </row>
    <row r="33">
      <c r="A33" s="0" t="inlineStr">
        <is>
          <t>The same figures as the twelve monthly rows above, added in fours.</t>
        </is>
      </c>
    </row>
    <row r="35">
      <c r="A35" s="6" t="inlineStr">
        <is>
          <t>Prepared by</t>
        </is>
      </c>
    </row>
    <row r="36">
      <c r="A36" s="0" t="inlineStr">
        <is>
          <t>Name and signature</t>
        </is>
      </c>
      <c r="C36" s="6" t="inlineStr">
        <is>
          <t>Date</t>
        </is>
      </c>
    </row>
    <row r="38">
      <c r="A38" s="6" t="inlineStr">
        <is>
          <t>Approved by</t>
        </is>
      </c>
    </row>
    <row r="39">
      <c r="A39" s="0" t="inlineStr">
        <is>
          <t>Name and signature</t>
        </is>
      </c>
      <c r="C39" s="6" t="inlineStr">
        <is>
          <t>Date</t>
        </is>
      </c>
    </row>
    <row r="41">
      <c r="A41" s="0" t="inlineStr">
        <is>
          <t>Attach your trip log to this summary. Commuting and personal miles are excluded from every figure above.</t>
        </is>
      </c>
    </row>
    <row r="42">
      <c r="A42" s="0" t="inlineStr">
        <is>
          <t>This is a claim template, not an official IRS form. Your employer's policy decides what is reimbursed.</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9"/>
  <sheetViews>
    <sheetView workbookViewId="0"/>
  </sheetViews>
  <sheetFormatPr defaultRowHeight="15"/>
  <cols>
    <col min="1" max="1" width="118" customWidth="1"/>
  </cols>
  <sheetData>
    <row r="1">
      <c r="A1" s="8" t="inlineStr">
        <is>
          <t>Mileage claim summary</t>
        </is>
      </c>
    </row>
    <row r="2">
      <c r="A2" s="0" t="inlineStr">
        <is>
          <t>This workbook turns a year of trips into one claim you can sign. Type each trip on the Trips sheet. The Summary sheet adds the business miles up by month, prices each month at the rate in force for it, and totals the year.</t>
        </is>
      </c>
    </row>
    <row r="4">
      <c r="A4" s="6" t="inlineStr">
        <is>
          <t>How to use this workbook</t>
        </is>
      </c>
    </row>
    <row r="5">
      <c r="A5" s="0" t="inlineStr">
        <is>
          <t>1. Type each trip on the Trips sheet: the date, the category, the miles, and where you drove.</t>
        </is>
      </c>
    </row>
    <row r="6">
      <c r="A6" s="0" t="inlineStr">
        <is>
          <t>2. Mark a trip B for business. Commuting and personal trips are kept for the record and are never claimed.</t>
        </is>
      </c>
    </row>
    <row r="7">
      <c r="A7" s="0" t="inlineStr">
        <is>
          <t>3. Watch the Amount column: it prices each trip from its own date, so the July 1 change applies without you doing anything.</t>
        </is>
      </c>
    </row>
    <row r="8">
      <c r="A8" s="0" t="inlineStr">
        <is>
          <t>4. Open the Summary sheet. Fill in the claim fields at the top, then check the monthly rows against your own records.</t>
        </is>
      </c>
    </row>
    <row r="9">
      <c r="A9" s="0" t="inlineStr">
        <is>
          <t>5. Sign the two lines at the bottom and attach your trip log to the claim.</t>
        </is>
      </c>
    </row>
    <row r="11">
      <c r="A11" s="6" t="inlineStr">
        <is>
          <t>Before you rely on the numbers</t>
        </is>
      </c>
    </row>
    <row r="12">
      <c r="A12" s="0" t="inlineStr">
        <is>
          <t>• The two rates in the Summary sheet are the IRS business rates for 2026: 72.5 cents a mile from January 1, and 76 cents a mile from July 1.</t>
        </is>
      </c>
    </row>
    <row r="13">
      <c r="A13" s="0" t="inlineStr">
        <is>
          <t>• A month's figure is the business miles in that month multiplied by the rate in force for that month. The two halves are not averaged.</t>
        </is>
      </c>
    </row>
    <row r="14">
      <c r="A14" s="0" t="inlineStr">
        <is>
          <t>• This workbook is a claim template, not an IRS form, and it is not tax advice. Your employer's own policy decides what is reimbursed.</t>
        </is>
      </c>
    </row>
    <row r="15">
      <c r="A15" s="0" t="inlineStr">
        <is>
          <t>• The Summary sheet adds up the first 200 trip rows. Beyond that, extend the ranges or split the year into two files.</t>
        </is>
      </c>
    </row>
    <row r="17">
      <c r="A17" s="0" t="inlineStr">
        <is>
          <t>Sheets in this workbook: Trips, Summary, Read me.</t>
        </is>
      </c>
    </row>
    <row r="18">
      <c r="A18" s="0" t="inlineStr">
        <is>
          <t>The trip sheet arrives with 200 rows ready to fill. The summary reads every trip row you use, up to 200: past that, extend its ranges or split the year into two files.</t>
        </is>
      </c>
    </row>
    <row r="19">
      <c r="A19" s="6" t="inlineStr">
        <is>
          <t>MileagePilot — https://mileagepilot.com</t>
        </is>
      </c>
    </row>
  </sheetData>
  <pageMargins left="0.7" right="0.7" top="0.75" bottom="0.75" header="0.3" footer="0.3"/>
</worksheet>
</file>